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/>
  <mc:AlternateContent xmlns:mc="http://schemas.openxmlformats.org/markup-compatibility/2006">
    <mc:Choice Requires="x15">
      <x15ac:absPath xmlns:x15ac="http://schemas.microsoft.com/office/spreadsheetml/2010/11/ac" url="D:\Desktop\EXTRAIBLE BLANCO\JOHANNA 2021\ICULTUR SEPTIEMBRE\"/>
    </mc:Choice>
  </mc:AlternateContent>
  <xr:revisionPtr revIDLastSave="0" documentId="13_ncr:1_{CE7C2BDB-0B2D-4B62-9359-4F767E82075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RESTACIÓN DE SERVICIOS 2021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36" i="3" l="1"/>
  <c r="J34" i="3"/>
  <c r="J33" i="3"/>
  <c r="J30" i="3"/>
  <c r="J17" i="3"/>
  <c r="J11" i="3"/>
  <c r="J4" i="3"/>
  <c r="J5" i="3"/>
  <c r="J6" i="3"/>
  <c r="J7" i="3"/>
  <c r="J8" i="3"/>
  <c r="J9" i="3"/>
  <c r="J10" i="3"/>
  <c r="J12" i="3"/>
  <c r="J13" i="3"/>
  <c r="J14" i="3"/>
  <c r="J15" i="3"/>
  <c r="J16" i="3"/>
  <c r="J18" i="3"/>
  <c r="J19" i="3"/>
  <c r="J20" i="3"/>
  <c r="J21" i="3"/>
  <c r="J22" i="3"/>
  <c r="J23" i="3"/>
  <c r="J24" i="3"/>
  <c r="J25" i="3"/>
  <c r="J26" i="3"/>
  <c r="J27" i="3"/>
  <c r="J28" i="3"/>
  <c r="J29" i="3"/>
  <c r="J31" i="3"/>
  <c r="J32" i="3"/>
  <c r="J38" i="3"/>
  <c r="J39" i="3"/>
</calcChain>
</file>

<file path=xl/sharedStrings.xml><?xml version="1.0" encoding="utf-8"?>
<sst xmlns="http://schemas.openxmlformats.org/spreadsheetml/2006/main" count="561" uniqueCount="302">
  <si>
    <t>Vigencia Fiscal</t>
  </si>
  <si>
    <t>Modalidad de selección</t>
  </si>
  <si>
    <t>Nombre del contratista.</t>
  </si>
  <si>
    <t>PLAZO</t>
  </si>
  <si>
    <t>Supervisor</t>
  </si>
  <si>
    <t xml:space="preserve">PRESTACION DE SERVICIOS </t>
  </si>
  <si>
    <t>YESSENIA ARIAS</t>
  </si>
  <si>
    <t>DIRECTORA ADMINISTRATIVA Y FINANCIERA</t>
  </si>
  <si>
    <t>JOHANNA ANAYA</t>
  </si>
  <si>
    <t xml:space="preserve">ASESOR JURÍDICO </t>
  </si>
  <si>
    <t xml:space="preserve">WILSON CABARCAS </t>
  </si>
  <si>
    <t xml:space="preserve">8 MESES </t>
  </si>
  <si>
    <t xml:space="preserve">ALDRÍN POLO </t>
  </si>
  <si>
    <t xml:space="preserve">HENRRY GONZALEZ </t>
  </si>
  <si>
    <t xml:space="preserve">DT DE CULTURA </t>
  </si>
  <si>
    <t xml:space="preserve">GERALDO SALCEDO </t>
  </si>
  <si>
    <t xml:space="preserve">CORIDENIA BAÑOS </t>
  </si>
  <si>
    <t>LUCELIS MONTERROSA</t>
  </si>
  <si>
    <t>ZAMIR CONTRERAS</t>
  </si>
  <si>
    <t>JOSE LUIS DONADO</t>
  </si>
  <si>
    <t>LAURA PERDOMO</t>
  </si>
  <si>
    <t>LISNEY BARRIOS</t>
  </si>
  <si>
    <t>NORELA PRADA</t>
  </si>
  <si>
    <t>PRIXMASOL</t>
  </si>
  <si>
    <t>YEILIS CACERES</t>
  </si>
  <si>
    <t>KATTY ALVAREZ</t>
  </si>
  <si>
    <t>LINK EN EL SECOP</t>
  </si>
  <si>
    <t xml:space="preserve">Numero del proceso </t>
  </si>
  <si>
    <t xml:space="preserve">OSCAR CONTRERAS </t>
  </si>
  <si>
    <t xml:space="preserve">LEIDER BLANCO </t>
  </si>
  <si>
    <t>VANESSA CARRASCAL</t>
  </si>
  <si>
    <t xml:space="preserve">GILBERTO GOMEZ </t>
  </si>
  <si>
    <t xml:space="preserve">GIOVANNI BARANDICA </t>
  </si>
  <si>
    <t xml:space="preserve">JOHANNA HOLGUIN  </t>
  </si>
  <si>
    <t xml:space="preserve">KATHERINE MEZA </t>
  </si>
  <si>
    <t xml:space="preserve">GABRIEL DE ALBA </t>
  </si>
  <si>
    <t xml:space="preserve">JULIO BAQUERO </t>
  </si>
  <si>
    <t xml:space="preserve">CARLOS ROMAN </t>
  </si>
  <si>
    <t>DIRECCION DE PLANEACIÓN</t>
  </si>
  <si>
    <t xml:space="preserve">MILTON JOSE PEREIRA </t>
  </si>
  <si>
    <t>2 MESES</t>
  </si>
  <si>
    <t>MARTHA CAROLINA DE POMBO</t>
  </si>
  <si>
    <t>LUIS JEREZ</t>
  </si>
  <si>
    <t>1 MES</t>
  </si>
  <si>
    <t>MARIO ANTONIO IMBETT</t>
  </si>
  <si>
    <t>FUNDACIÓN SENTIDOS DE LA TIERRA</t>
  </si>
  <si>
    <t>CORPORACIÓN CULTURAL LA CARRETA LITERARIA LEAMOS</t>
  </si>
  <si>
    <t>PERFIL DEL CONTRATISTA</t>
  </si>
  <si>
    <t>CONTADORA PÚBLICA</t>
  </si>
  <si>
    <t>ABOGADA ESPECIALISTA EN CONTRATACIÓN</t>
  </si>
  <si>
    <t>BACHILLER</t>
  </si>
  <si>
    <t>CONTADOR PÚBLICO ESPECIALISTA EN FINANZAS</t>
  </si>
  <si>
    <t>TÉCNICO</t>
  </si>
  <si>
    <t>COMUNICADOR SOCIAL</t>
  </si>
  <si>
    <t xml:space="preserve">´MANEJO DE SOFTWARE SAFE </t>
  </si>
  <si>
    <t>DISEÑADOR GRÁFICO</t>
  </si>
  <si>
    <t>PROFESIONAL CON EXPERIENCIA EN FOTOGRAFÍA</t>
  </si>
  <si>
    <t xml:space="preserve">PROFESIONAL CON EXPERIENCIA EN BIBLIOTECAS </t>
  </si>
  <si>
    <t>ABOGADO</t>
  </si>
  <si>
    <t>PROFESIONAL EN CIENCIAS ECONOMICAS O ADMINISTRACIÓN</t>
  </si>
  <si>
    <t>TÉCNICO EN SISTEMAS</t>
  </si>
  <si>
    <t xml:space="preserve">TÉCNICO </t>
  </si>
  <si>
    <t xml:space="preserve">ABOGADO ESPECIALISTA EN DERECHO ADMINISTRATIVO </t>
  </si>
  <si>
    <t xml:space="preserve">TÉCNICO CON EXPERIENCIA EN MÚSICA </t>
  </si>
  <si>
    <t>INGENIERO DE SISTEMAS</t>
  </si>
  <si>
    <t>Valor total del Contrato</t>
  </si>
  <si>
    <t>Valor mensual del Contrato</t>
  </si>
  <si>
    <t>Número de identificación del contratista.</t>
  </si>
  <si>
    <t>900.662.991-9</t>
  </si>
  <si>
    <t>1.1.28.057.977</t>
  </si>
  <si>
    <t>ALFONSO CARDENAS VELOTH</t>
  </si>
  <si>
    <t>ANGELICA MARIA BALDIRIS</t>
  </si>
  <si>
    <t>PABLO HERRERA DIAZ</t>
  </si>
  <si>
    <t xml:space="preserve">RAFAEL QUIROZ JOYA </t>
  </si>
  <si>
    <t>VIDEOGRAFO</t>
  </si>
  <si>
    <t>TECNICO</t>
  </si>
  <si>
    <t xml:space="preserve">RONYE HERNANDEZ </t>
  </si>
  <si>
    <t xml:space="preserve">7 MESES </t>
  </si>
  <si>
    <t>9 MESES</t>
  </si>
  <si>
    <t xml:space="preserve">9MESES </t>
  </si>
  <si>
    <t xml:space="preserve">1 MES </t>
  </si>
  <si>
    <t xml:space="preserve">4 MESES </t>
  </si>
  <si>
    <t>NOMBRE Y NÚMERO DE CC SUPERVISOR</t>
  </si>
  <si>
    <t>ANGIE CAROLINA GÓMEZ POVEDA. CC 1.047.447.657</t>
  </si>
  <si>
    <t>ANGIE CAROLINA GÓMEZ POVEDA. CC 1.047.447.658</t>
  </si>
  <si>
    <t>ANGIE CAROLINA GÓMEZ POVEDA. CC 1.047.447.659</t>
  </si>
  <si>
    <t>ANGIE CAROLINA GÓMEZ POVEDA. CC 1.047.447.660</t>
  </si>
  <si>
    <t>ANGIE CAROLINA GÓMEZ POVEDA. CC 1.047.447.661</t>
  </si>
  <si>
    <t>ANGIE CAROLINA GÓMEZ POVEDA. CC 1.047.447.662</t>
  </si>
  <si>
    <t>ANGIE CAROLINA GÓMEZ POVEDA. CC 1.047.447.664</t>
  </si>
  <si>
    <t>ANGIE CAROLINA GÓMEZ POVEDA. CC 1.047.447.665</t>
  </si>
  <si>
    <t>ANGIE CAROLINA GÓMEZ POVEDA. CC 1.047.447.666</t>
  </si>
  <si>
    <t>ANGIE CAROLINA GÓMEZ POVEDA. CC 1.047.447.667</t>
  </si>
  <si>
    <t>ANGIE CAROLINA GÓMEZ POVEDA. CC 1.047.447.670</t>
  </si>
  <si>
    <t>ANGIE CAROLINA GÓMEZ POVEDA. CC 1.047.447.671</t>
  </si>
  <si>
    <t>ANGIE CAROLINA GÓMEZ POVEDA. CC 1.047.447.672</t>
  </si>
  <si>
    <t>ANGIE CAROLINA GÓMEZ POVEDA. CC 1.047.447.673</t>
  </si>
  <si>
    <t>ANGIE CAROLINA GÓMEZ POVEDA. CC 1.047.447.674</t>
  </si>
  <si>
    <t>ANGIE CAROLINA GÓMEZ POVEDA. CC 1.047.447.675</t>
  </si>
  <si>
    <t>ANGIE CAROLINA GÓMEZ POVEDA. CC 1.047.447.676</t>
  </si>
  <si>
    <t>ANGIE CAROLINA GÓMEZ POVEDA. CC 1.047.447.677</t>
  </si>
  <si>
    <t>ANGIE CAROLINA GÓMEZ POVEDA. CC 1.047.447.678</t>
  </si>
  <si>
    <t>ANGIE CAROLINA GÓMEZ POVEDA. CC 1.047.447.679</t>
  </si>
  <si>
    <t>ANGIE CAROLINA GÓMEZ POVEDA. CC 1.047.447.680</t>
  </si>
  <si>
    <t>ANGIE CAROLINA GÓMEZ POVEDA. CC 1.047.447.681</t>
  </si>
  <si>
    <t>ANGIE CAROLINA GÓMEZ POVEDA. CC 1.047.447.682</t>
  </si>
  <si>
    <t>ANGIE CAROLINA GÓMEZ POVEDA. CC 1.047.447.683</t>
  </si>
  <si>
    <t>ANGIE CAROLINA GÓMEZ POVEDA. CC 1.047.447.684</t>
  </si>
  <si>
    <t>ANGIE CAROLINA GÓMEZ POVEDA. CC 1.047.447.687</t>
  </si>
  <si>
    <t>ANGIE CAROLINA GÓMEZ POVEDA. CC 1.047.447.688</t>
  </si>
  <si>
    <t>ANGIE CAROLINA GÓMEZ POVEDA. CC 1.047.447.689</t>
  </si>
  <si>
    <t>ANGIE CAROLINA GÓMEZ POVEDA. CC 1.047.447.690</t>
  </si>
  <si>
    <t>ANGIE CAROLINA GÓMEZ POVEDA. CC 1.047.447.691</t>
  </si>
  <si>
    <t>NATACHA GONZALEZ VALLEJO. CC 30.773.376</t>
  </si>
  <si>
    <t>https://community.secop.gov.co/Public/Tendering/ContractNoticePhases/View?PPI=CO1.PPI.13122931&amp;isFromPublicArea=True&amp;isModal=False</t>
  </si>
  <si>
    <t>https://community.secop.gov.co/Public/Tendering/ContractNoticePhases/View?PPI=CO1.PPI.15101407&amp;isFromPublicArea=True&amp;isModal=False</t>
  </si>
  <si>
    <t>https://community.secop.gov.co/Public/Tendering/ContractNoticePhases/View?PPI=CO1.PPI.15101870&amp;isFromPublicArea=True&amp;isModal=False</t>
  </si>
  <si>
    <t>https://community.secop.gov.co/Public/Tendering/ContractNoticePhases/View?PPI=CO1.PPI.15141967&amp;isFromPublicArea=True&amp;isModal=False</t>
  </si>
  <si>
    <t>ALFREDO LUIS OROZCO</t>
  </si>
  <si>
    <t>TÉCNICO CON CONTABILIDAD</t>
  </si>
  <si>
    <t>https://community.secop.gov.co/Public/Tendering/ContractNoticePhases/View?PPI=CO1.PPI.14528791&amp;isFromPublicArea=True&amp;isModal=False</t>
  </si>
  <si>
    <t>https://community.secop.gov.co/Public/Tendering/ContractNoticePhases/View?PPI=CO1.PPI.14593171&amp;isFromPublicArea=True&amp;isModal=False</t>
  </si>
  <si>
    <t xml:space="preserve">PS-ICT-035-2021 </t>
  </si>
  <si>
    <t xml:space="preserve">PS-ICT-036-2021 </t>
  </si>
  <si>
    <t xml:space="preserve">PS-ICT-039-2021 </t>
  </si>
  <si>
    <t xml:space="preserve">PS-ICT-038-2021 </t>
  </si>
  <si>
    <t>https://community.secop.gov.co/Public/Tendering/ContractNoticePhases/View?PPI=CO1.PPI.12177872&amp;isFromPublicArea=True&amp;isModal=False</t>
  </si>
  <si>
    <t>https://community.secop.gov.co/Public/Tendering/ContractNoticePhases/View?PPI=CO1.PPI.12648627&amp;isFromPublicArea=True&amp;isModal=False</t>
  </si>
  <si>
    <t>https://community.secop.gov.co/Public/Tendering/ContractNoticePhases/View?PPI=CO1.PPI.12649152&amp;isFromPublicArea=True&amp;isModal=False</t>
  </si>
  <si>
    <t>https://community.secop.gov.co/Public/Tendering/ContractNoticePhases/View?PPI=CO1.PPI.12651682&amp;isFromPublicArea=True&amp;isModal=False</t>
  </si>
  <si>
    <t>https://community.secop.gov.co/Public/Tendering/ContractNoticePhases/View?PPI=CO1.PPI.12648689&amp;isFromPublicArea=True&amp;isModal=False</t>
  </si>
  <si>
    <t>https://community.secop.gov.co/Public/Tendering/ContractNoticePhases/View?PPI=CO1.PPI.12648362&amp;isFromPublicArea=True&amp;isModal=False</t>
  </si>
  <si>
    <t>https://community.secop.gov.co/Public/Tendering/ContractNoticePhases/View?PPI=CO1.PPI.12647967&amp;isFromPublicArea=True&amp;isModal=False</t>
  </si>
  <si>
    <t>PS-ICT-008-2021</t>
  </si>
  <si>
    <t>https://www.secop.gov.co/CO1ContractsManagement/Tendering/ProcurementContractEdit/View?docUniqueIdentifier=CO1.PCCNTR.2399211&amp;prevCtxUrl=https%3a%2f%2fwww.secop.gov.co%3a443%2fCO1ContractsManagement%2fTendering%2fProcurementContractManagement%2fIndex&amp;prevCtxLbl=Contratos+</t>
  </si>
  <si>
    <t>https://www.secop.gov.co/CO1ContractsManagement/Tendering/ProcurementContractEdit/View?docUniqueIdentifier=CO1.PCCNTR.2399025&amp;prevCtxUrl=https%3a%2f%2fwww.secop.gov.co%3a443%2fCO1ContractsManagement%2fTendering%2fProcurementContractManagement%2fIndex&amp;prevCtxLbl=Contratos+</t>
  </si>
  <si>
    <t>https://www.secop.gov.co/CO1ContractsManagement/Tendering/ProcurementContractEdit/View?docUniqueIdentifier=CO1.PCCNTR.2394030&amp;prevCtxUrl=https%3a%2f%2fwww.secop.gov.co%3a443%2fCO1ContractsManagement%2fTendering%2fProcurementContractManagement%2fIndex&amp;prevCtxLbl=Contratos+</t>
  </si>
  <si>
    <t>https://www.secop.gov.co/CO1ContractsManagement/Tendering/ProcurementContractEdit/View?docUniqueIdentifier=CO1.PCCNTR.2398471&amp;prevCtxUrl=https%3a%2f%2fwww.secop.gov.co%2fCO1ContractsManagement%2fTendering%2fProcurementContractManagement%2fIndex&amp;prevCtxLbl=Contratos+</t>
  </si>
  <si>
    <t>PS-021-2021</t>
  </si>
  <si>
    <t>https://www.secop.gov.co/CO1ContractsManagement/Tendering/ProcurementContractEdit/View?docUniqueIdentifier=CO1.PCCNTR.2223405&amp;prevCtxUrl=https%3a%2f%2fwww.secop.gov.co%2fCO1ContractsManagement%2fTendering%2fProcurementContractManagement%2fIndex&amp;prevCtxLbl=Contratos+</t>
  </si>
  <si>
    <t>https://www.secop.gov.co/CO1ContractsManagement/Tendering/ProcurementContractEdit/View?docUniqueIdentifier=CO1.PCCNTR.2392499&amp;prevCtxUrl=https%3a%2f%2fwww.secop.gov.co%2fCO1ContractsManagement%2fTendering%2fProcurementContractManagement%2fIndex&amp;prevCtxLbl=Contratos+</t>
  </si>
  <si>
    <t>PS-011-2021</t>
  </si>
  <si>
    <t>PS-003-2021</t>
  </si>
  <si>
    <t>https://www.secop.gov.co/CO1ContractsManagement/Tendering/ProcurementContractEdit/View?docUniqueIdentifier=CO1.PCCNTR.2140606&amp;prevCtxUrl=https%3a%2f%2fwww.secop.gov.co%2fCO1ContractsManagement%2fTendering%2fProcurementContractManagement%2fIndex&amp;prevCtxLbl=Contratos+</t>
  </si>
  <si>
    <t>PS-001-2021</t>
  </si>
  <si>
    <t>https://www.secop.gov.co/CO1ContractsManagement/Tendering/ProcurementContractEdit/View?docUniqueIdentifier=CO1.PCCNTR.2411971&amp;prevCtxUrl=https%3a%2f%2fwww.secop.gov.co%2fCO1ContractsManagement%2fTendering%2fProcurementContractManagement%2fIndex&amp;prevCtxLbl=Contratos+</t>
  </si>
  <si>
    <t>PS-032-2021</t>
  </si>
  <si>
    <t>PS-015-2021</t>
  </si>
  <si>
    <t>https://www.secop.gov.co/CO1ContractsManagement/Tendering/ProcurementContractEdit/View?docUniqueIdentifier=CO1.PCCNTR.2409153&amp;prevCtxUrl=https%3a%2f%2fwww.secop.gov.co%2fCO1ContractsManagement%2fTendering%2fProcurementContractManagement%2fIndex&amp;prevCtxLbl=Contratos+</t>
  </si>
  <si>
    <t>PS-030-2021</t>
  </si>
  <si>
    <t>https://www.secop.gov.co/CO1ContractsManagement/Tendering/ProcurementContractEdit/View?docUniqueIdentifier=CO1.PCCNTR.2408907&amp;prevCtxUrl=https%3a%2f%2fwww.secop.gov.co%2fCO1ContractsManagement%2fTendering%2fProcurementContractManagement%2fIndex&amp;prevCtxLbl=Contratos+</t>
  </si>
  <si>
    <t>PS-027-2021</t>
  </si>
  <si>
    <t>https://www.secop.gov.co/CO1ContractsManagement/Tendering/ProcurementContractEdit/View?docUniqueIdentifier=CO1.PCCNTR.2398354&amp;prevCtxUrl=https%3a%2f%2fwww.secop.gov.co%2fCO1ContractsManagement%2fTendering%2fProcurementContractManagement%2fIndex&amp;prevCtxLbl=Contratos+</t>
  </si>
  <si>
    <t>PS-019-2021</t>
  </si>
  <si>
    <t>PS-010-2021</t>
  </si>
  <si>
    <t>PS-009-2021</t>
  </si>
  <si>
    <t>PS-016-2021</t>
  </si>
  <si>
    <t>PS-012-2021</t>
  </si>
  <si>
    <t>PS-024-2021</t>
  </si>
  <si>
    <t>PS-026-2021</t>
  </si>
  <si>
    <t xml:space="preserve">PS-037-2021 </t>
  </si>
  <si>
    <t xml:space="preserve">PS-006-2021 </t>
  </si>
  <si>
    <t>https://www.secop.gov.co/CO1ContractsManagement/Tendering/ProcurementContractEdit/View?docUniqueIdentifier=CO1.PCCNTR.2399015&amp;prevCtxUrl=https%3a%2f%2fwww.secop.gov.co%2fCO1ContractsManagement%2fTendering%2fProcurementContractManagement%2fIndex&amp;prevCtxLbl=Contratos+</t>
  </si>
  <si>
    <t>PS-023-2021</t>
  </si>
  <si>
    <t>https://www.secop.gov.co/CO1ContractsManagement/Tendering/ProcurementContractEdit/View?docUniqueIdentifier=CO1.PCCNTR.2398786&amp;prevCtxUrl=https%3a%2f%2fwww.secop.gov.co%2fCO1ContractsManagement%2fTendering%2fProcurementContractManagement%2fIndex&amp;prevCtxLbl=Contratos+</t>
  </si>
  <si>
    <t>PS-022-2021</t>
  </si>
  <si>
    <t>https://www.secop.gov.co/CO1ContractsManagement/Tendering/ProcurementContractEdit/View?docUniqueIdentifier=CO1.PCCNTR.2408938&amp;prevCtxUrl=https%3a%2f%2fwww.secop.gov.co%2fCO1ContractsManagement%2fTendering%2fProcurementContractManagement%2fIndex&amp;prevCtxLbl=Contratos+</t>
  </si>
  <si>
    <t>PS-029-2021</t>
  </si>
  <si>
    <t>PS-020-2021</t>
  </si>
  <si>
    <t>https://www.secop.gov.co/CO1ContractsManagement/Tendering/ProcurementContractEdit/View?docUniqueIdentifier=CO1.PCCNTR.2398533&amp;prevCtxUrl=https%3a%2f%2fwww.secop.gov.co%2fCO1ContractsManagement%2fTendering%2fProcurementContractManagement%2fIndex&amp;prevCtxLbl=Contratos+</t>
  </si>
  <si>
    <t>https://www.secop.gov.co/CO1ContractsManagement/Tendering/ProcurementContractEdit/View?docUniqueIdentifier=CO1.PCCNTR.2399201&amp;prevCtxUrl=https%3a%2f%2fwww.secop.gov.co%2fCO1ContractsManagement%2fTendering%2fProcurementContractManagement%2fIndex&amp;prevCtxLbl=Contratos+</t>
  </si>
  <si>
    <t>PS-025-2021</t>
  </si>
  <si>
    <t>https://www.secop.gov.co/CO1ContractsManagement/Tendering/ProcurementContractEdit/View?docUniqueIdentifier=CO1.PCCNTR.2398020&amp;prevCtxUrl=https%3a%2f%2fwww.secop.gov.co%2fCO1ContractsManagement%2fTendering%2fProcurementContractManagement%2fIndex&amp;prevCtxLbl=Contratos+</t>
  </si>
  <si>
    <t>PS-017-2021</t>
  </si>
  <si>
    <t>https://www.secop.gov.co/CO1ContractsManagement/Tendering/ProcurementContractEdit/View?docUniqueIdentifier=CO1.PCCNTR.2393453&amp;prevCtxUrl=https%3a%2f%2fwww.secop.gov.co%2fCO1ContractsManagement%2fTendering%2fProcurementContractManagement%2fIndex&amp;prevCtxLbl=Contratos+</t>
  </si>
  <si>
    <t>PS-014-2021</t>
  </si>
  <si>
    <t>https://www.secop.gov.co/CO1ContractsManagement/Tendering/ProcurementContractEdit/View?docUniqueIdentifier=CO1.PCCNTR.2408750&amp;prevCtxUrl=https%3a%2f%2fwww.secop.gov.co%2fCO1ContractsManagement%2fTendering%2fProcurementContractManagement%2fIndex&amp;prevCtxLbl=Contratos+</t>
  </si>
  <si>
    <t>PS-028-2021</t>
  </si>
  <si>
    <t>PS-018-2021</t>
  </si>
  <si>
    <t>https://www.secop.gov.co/CO1ContractsManagement/Tendering/ProcurementContractEdit/View?docUniqueIdentifier=CO1.PCCNTR.2398030&amp;prevCtxUrl=https%3a%2f%2fwww.secop.gov.co%2fCO1ContractsManagement%2fTendering%2fProcurementContractManagement%2fIndex&amp;prevCtxLbl=Contratos+</t>
  </si>
  <si>
    <t>PS-005-2021</t>
  </si>
  <si>
    <t>https://www.secop.gov.co/CO1ContractsManagement/Tendering/ProcurementContractEdit/View?docUniqueIdentifier=CO1.PCCNTR.2277481&amp;prevCtxUrl=https%3a%2f%2fwww.secop.gov.co%2fCO1ContractsManagement%2fTendering%2fProcurementContractManagement%2fIndex&amp;prevCtxLbl=Contratos+</t>
  </si>
  <si>
    <t>https://www.secop.gov.co/CO1ContractsManagement/Tendering/ProcurementContractEdit/View?docUniqueIdentifier=CO1.PCCNTR.2393037&amp;prevCtxUrl=https%3a%2f%2fwww.secop.gov.co%2fCO1ContractsManagement%2fTendering%2fProcurementContractManagement%2fIndex&amp;prevCtxLbl=Contratos+</t>
  </si>
  <si>
    <t>PS-031-2021</t>
  </si>
  <si>
    <t>https://www.secop.gov.co/CO1ContractsManagement/Tendering/ProcurementContractEdit/View?docUniqueIdentifier=CO1.PCCNTR.2409172&amp;prevCtxUrl=https%3a%2f%2fwww.secop.gov.co%2fCO1ContractsManagement%2fTendering%2fProcurementContractManagement%2fIndex&amp;prevCtxLbl=Contratos+</t>
  </si>
  <si>
    <t>1  MES</t>
  </si>
  <si>
    <t>PROFESIONAL AUDIVISUAL</t>
  </si>
  <si>
    <t>PS-ICT-040-2021</t>
  </si>
  <si>
    <t>https://community.secop.gov.co/Public/Tendering/ContractNoticePhases/View?PPI=CO1.PPI.15572802&amp;isFromPublicArea=True&amp;isModal=False</t>
  </si>
  <si>
    <t>APOYO A LA GESTIÓN</t>
  </si>
  <si>
    <t>YEISON CASTELLAR LANDERO</t>
  </si>
  <si>
    <t>PS-ICT-041-2021</t>
  </si>
  <si>
    <t>FORMADOR MUSICAL</t>
  </si>
  <si>
    <t>1  MES Y 20 DÍAS</t>
  </si>
  <si>
    <t>4.167.000 </t>
  </si>
  <si>
    <t>2500000 Y UNA CUOTA DE $1.667.000</t>
  </si>
  <si>
    <t>https://community.secop.gov.co/Public/Tendering/ContractNoticePhases/View?PPI=CO1.PPI.15687303&amp;isFromPublicArea=True&amp;isModal=False</t>
  </si>
  <si>
    <t>LUIS CARLOS BETANCOURT</t>
  </si>
  <si>
    <t>PS-ICT-042-2021</t>
  </si>
  <si>
    <t>https://community.secop.gov.co/Public/Tendering/ContractNoticePhases/View?PPI=CO1.PPI.15688610&amp;isFromPublicArea=True&amp;isModal=False</t>
  </si>
  <si>
    <t>PS-ICT-043-2021</t>
  </si>
  <si>
    <t>11 MESES Y 11 DÍAS</t>
  </si>
  <si>
    <t>3 MESES</t>
  </si>
  <si>
    <t>https://community.secop.gov.co/Public/Tendering/ContractNoticePhases/View?PPI=CO1.PPI.15778082&amp;isFromPublicArea=True&amp;isModal=False</t>
  </si>
  <si>
    <t>PS-ICT-044-2021</t>
  </si>
  <si>
    <t>https://community.secop.gov.co/Public/Tendering/ContractNoticePhases/View?PPI=CO1.PPI.15882971&amp;isFromPublicArea=True&amp;isModal=False</t>
  </si>
  <si>
    <t>ADMINISTRADOR DE EMPRESAS</t>
  </si>
  <si>
    <t>$2.500.000 Y UNA CUOTA DE $500.000</t>
  </si>
  <si>
    <t>1  MES Y SEIS (06) DÍAS</t>
  </si>
  <si>
    <t>PS-ICT-045-2021</t>
  </si>
  <si>
    <t>https://community.secop.gov.co/Public/Tendering/ContractNoticePhases/View?PPI=CO1.PPI.16078747&amp;isFromPublicArea=True&amp;isModal=False</t>
  </si>
  <si>
    <t xml:space="preserve">1 MES Y SEIS DIAS </t>
  </si>
  <si>
    <t>$3.180.000 Y UNA CUOTA DE $530.000</t>
  </si>
  <si>
    <t>PS-ICT-46-2021</t>
  </si>
  <si>
    <t>PS-ICT-047-2021</t>
  </si>
  <si>
    <t>PS-ICT-048-2021</t>
  </si>
  <si>
    <t>PS-ICT-049-2021</t>
  </si>
  <si>
    <t>PS-ICT-050-2021</t>
  </si>
  <si>
    <t>https://community.secop.gov.co/Public/Tendering/ContractNoticePhases/View?PPI=CO1.PPI.16080551&amp;isFromPublicArea=True&amp;isModal=False</t>
  </si>
  <si>
    <t>UNA CUOTA DE $2.600.000 Y UNA CUOTA DE $530.000</t>
  </si>
  <si>
    <t>https://community.secop.gov.co/Public/Tendering/ContractNoticePhases/View?PPI=CO1.PPI.16081053&amp;isFromPublicArea=True&amp;isModal=False</t>
  </si>
  <si>
    <t>FORMADOR EN MÚSICA</t>
  </si>
  <si>
    <t>https://community.secop.gov.co/Public/Tendering/ContractNoticePhases/View?PPI=CO1.PPI.16082110&amp;isFromPublicArea=True&amp;isModal=False</t>
  </si>
  <si>
    <t>ASESOR JURÍDICO</t>
  </si>
  <si>
    <t>UNA CUOTA DE $3.000.000 Y UNA CUOTA DE $600.000</t>
  </si>
  <si>
    <t>https://community.secop.gov.co/Public/Tendering/ContractNoticePhases/View?PPI=CO1.PPI.16082735&amp;isFromPublicArea=True&amp;isModal=False</t>
  </si>
  <si>
    <t>UNA CUOTA DE $2.500.000 Y UNA CUOTA DE $500.000</t>
  </si>
  <si>
    <t>https://community.secop.gov.co/Public/Tendering/ContractNoticePhases/View?PPI=CO1.PPI.16082759&amp;isFromPublicArea=True&amp;isModal=False</t>
  </si>
  <si>
    <t>PS-ICT-051-2021</t>
  </si>
  <si>
    <t>PS-ICT-052-2021</t>
  </si>
  <si>
    <t>PS-ICT-053-2021</t>
  </si>
  <si>
    <t>PS-ICT-054-2021</t>
  </si>
  <si>
    <t>PS-ICT-055-2021</t>
  </si>
  <si>
    <t>PS-ICT-056-2021</t>
  </si>
  <si>
    <t>PS-ICT-057-2021</t>
  </si>
  <si>
    <t>PS-ICT-058-2021</t>
  </si>
  <si>
    <t>PS-ICT-059-2021</t>
  </si>
  <si>
    <t>PS-ICT-060-2021</t>
  </si>
  <si>
    <t>PS-ICT-061-2021</t>
  </si>
  <si>
    <t>PS-ICT-062-2021</t>
  </si>
  <si>
    <t>https://community.secop.gov.co/Public/Tendering/ContractNoticePhases/View?PPI=CO1.PPI.16083400&amp;isFromPublicArea=True&amp;isModal=False</t>
  </si>
  <si>
    <t>https://community.secop.gov.co/Public/Tendering/ContractNoticePhases/View?PPI=CO1.PPI.16082999&amp;isFromPublicArea=True&amp;isModal=False</t>
  </si>
  <si>
    <t>UNA CUOTA DE $2.685.000 Y UNA CUOTA DE $537.000</t>
  </si>
  <si>
    <t>https://community.secop.gov.co/Public/Tendering/ContractNoticePhases/View?PPI=CO1.PPI.16083716&amp;isFromPublicArea=True&amp;isModal=False</t>
  </si>
  <si>
    <t>UNA CUOTA DE $2.600.000 Y UNA CUOTA DE $520.000</t>
  </si>
  <si>
    <t>APOYO A LA GESTIÓN (PROYECTOS)</t>
  </si>
  <si>
    <t>https://community.secop.gov.co/Public/Tendering/ContractNoticePhases/View?PPI=CO1.PPI.16109311&amp;isFromPublicArea=True&amp;isModal=False</t>
  </si>
  <si>
    <t>https://community.secop.gov.co/Public/Tendering/ContractNoticePhases/View?PPI=CO1.PPI.16109340&amp;isFromPublicArea=True&amp;isModal=False</t>
  </si>
  <si>
    <t>UNA CUOTA DE $2.650.000 Y UNA CUOTA DE $354.000</t>
  </si>
  <si>
    <t>1  MES Y CUATRO (04) DÍAS</t>
  </si>
  <si>
    <t>UNA CUOTA DE $3.000.000 Y UNA CUOTA DE $400.000</t>
  </si>
  <si>
    <t>https://community.secop.gov.co/Public/Tendering/ContractNoticePhases/View?PPI=CO1.PPI.16121967&amp;isFromPublicArea=True&amp;isModal=False</t>
  </si>
  <si>
    <t>https://community.secop.gov.co/Public/Tendering/ContractNoticePhases/View?PPI=CO1.PPI.16122685&amp;isFromPublicArea=True&amp;isModal=False</t>
  </si>
  <si>
    <t>KATHERIN GARCÍA</t>
  </si>
  <si>
    <t>https://community.secop.gov.co/Public/Tendering/ContractNoticePhases/View?PPI=CO1.PPI.16211614&amp;isFromPublicArea=True&amp;isModal=False</t>
  </si>
  <si>
    <t>DAYANA PAOLA ANAYA MANZUR</t>
  </si>
  <si>
    <t>HASTA EL 07 DE DICIEMBRE DE 2021</t>
  </si>
  <si>
    <t>UNA CUOTA DE $4.000.000 Y UNA CUOTA DE $534.000</t>
  </si>
  <si>
    <t>https://community.secop.gov.co/Public/Tendering/ContractNoticePhases/View?PPI=CO1.PPI.16209894&amp;isFromPublicArea=True&amp;isModal=False</t>
  </si>
  <si>
    <t>APOYO A LA GESTIÓN (PRODUCCIÓN)</t>
  </si>
  <si>
    <t>DARIO ADOLFO BARROS</t>
  </si>
  <si>
    <t>https://community.secop.gov.co/Public/Tendering/ContractNoticePhases/View?PPI=CO1.PPI.16222220&amp;isFromPublicArea=True&amp;isModal=False</t>
  </si>
  <si>
    <t>https://community.secop.gov.co/Public/Tendering/ContractNoticePhases/View?PPI=CO1.PPI.16252342&amp;isFromPublicArea=True&amp;isModal=False</t>
  </si>
  <si>
    <t>ELIAS BARRIOS TOUS</t>
  </si>
  <si>
    <t>PC-ICT-003-2021</t>
  </si>
  <si>
    <t>https://community.secop.gov.co/Public/Tendering/ContractNoticePhases/View?PPI=CO1.PPI.16315923&amp;isFromPublicArea=True&amp;isModal=False</t>
  </si>
  <si>
    <t>ENTIDAD SIN ÁNIMO DE LUCRO</t>
  </si>
  <si>
    <t>CONVENIO DE ASOCIACIÓN A TRAVES DE PROCESO DE REGIMEN ESPECIAL CON OFERTA</t>
  </si>
  <si>
    <t>900317048-1</t>
  </si>
  <si>
    <t>2 CUOTAS POR VALOR CADA UNA DE $15.157.079,05</t>
  </si>
  <si>
    <t>SIETE (07) DÍAS</t>
  </si>
  <si>
    <t>FUNDACIÓN UNIDOS POR UN SUEÑO COLOMBIANO</t>
  </si>
  <si>
    <t>CORPORACIÓN DE GESTIÓN INTEGRAL Y SOCIAL INTERNACIONAL</t>
  </si>
  <si>
    <t>TWO B SERVICES S.A.S</t>
  </si>
  <si>
    <t>CONTRATO DE PRESTACIÓN DE SERVICIOS LOGISTICOS</t>
  </si>
  <si>
    <t>CONTRATO DE SUMINISTRO</t>
  </si>
  <si>
    <t>PERSONA NATURAL</t>
  </si>
  <si>
    <t xml:space="preserve">PERSONA JURIDICA </t>
  </si>
  <si>
    <t>PC-ICT-001-2021</t>
  </si>
  <si>
    <t>MC-ICT-002-2021</t>
  </si>
  <si>
    <t>https://community.secop.gov.co/Public/Tendering/ContractNoticePhases/View?PPI=CO1.PPI.14096047&amp;isFromPublicArea=True&amp;isModal=False</t>
  </si>
  <si>
    <t>DIECINUEVE MILLONES CUATROCIENTOS SESENTA MIL PESOS MONEDA LEGAL ($19.460.000,oo)</t>
  </si>
  <si>
    <t>El valor del contrato corresponde a la suma de la propuesta seleccionada como la más favorable para la entidad, IVA incluido. El ICULTUR cancelará el valor total del contrato en TRES (03) pagos así: Un primer pago por concepto de anticipo equivalente al 30% del valor total de la oferta seleccionada, con la firma del contrato y el cumplimiento de los requisitos de perfeccionamiento y ejecución del mismo. Un segundo pago en cuantía equivalente al 50% restante del valor de la oferta seleccionada con la firma y legalización del adicional No. 1 y Un Tercer y último pago en cuantía equivalente al 20% del saldo restante del valor del contrato, al finalizar la ejecución del plazo contractual</t>
  </si>
  <si>
    <t>NUEVE (09) DÍAS</t>
  </si>
  <si>
    <t>MC-ICT-003-2021</t>
  </si>
  <si>
    <t>https://community.secop.gov.co/Public/Tendering/ContractNoticePhases/View?PPI=CO1.PPI.16461018&amp;isFromPublicArea=True&amp;isModal=False</t>
  </si>
  <si>
    <t>https://community.secop.gov.co/Public/Tendering/ContractNoticePhases/View?PPI=CO1.PPI.16126266&amp;isFromPublicArea=True&amp;isModal=False</t>
  </si>
  <si>
    <t>https://community.secop.gov.co/Public/Tendering/ContractNoticePhases/View?PPI=CO1.PPI.16160715&amp;isFromPublicArea=True&amp;isModal=False</t>
  </si>
  <si>
    <t>MC-ICT-005-2021</t>
  </si>
  <si>
    <t>ANDRES DAVID SANCHEZ MARQUEZ</t>
  </si>
  <si>
    <t>1128055681-8</t>
  </si>
  <si>
    <t>16,970,000</t>
  </si>
  <si>
    <t>CINCO (05) DÍAS</t>
  </si>
  <si>
    <t>MC-ICT-006-2021</t>
  </si>
  <si>
    <t>900934103-3</t>
  </si>
  <si>
    <t>Hasta el VEINTINUEVE (29) DE DICIEMBRE DE 2021</t>
  </si>
  <si>
    <t>DIECISITE (17) DÍAS</t>
  </si>
  <si>
    <t>https://community.secop.gov.co/Public/Tendering/ContractNoticePhases/View?PPI=CO1.PPI.16156219&amp;isFromPublicArea=True&amp;isModal=False</t>
  </si>
  <si>
    <t>DOS (02) MESES</t>
  </si>
  <si>
    <t>Un PRIMER DESEMBOLSO: Por concepto de anticipo equivalente al 50% del valor del aporte del ICULTUR, esto es, la suma de CIENTO CATORCE MILLONES CIENTO CINCUENTA Y TRES MIL NOVECIENTOS PESOS MONEDA LEGAL ($114.153.900,00), con la suscripción del convenio y el cumplimiento de los requisitos de perfeccionamiento y ejecución, y un SEGUNDO Y ULTIMO DESEMBOLSO por valor de CIENTO CATORCE MILLONES CIENTO CINCUENTA Y TRES MIL NOVECIENTOS PESOS MONEDA LEGAL ($114.153.900,00), correspondiente al 50% restante del valor del aporte de ICULTUR, al finalizar el tiempo de ejecución del convenio.</t>
  </si>
  <si>
    <t>https://community.secop.gov.co/Public/Tendering/ContractNoticePhases/View?PPI=CO1.PPI.12848106&amp;isFromPublicArea=True&amp;isModal=False</t>
  </si>
  <si>
    <t>MATRIZ CONTRATACIÓN ICULTUR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</si>
</sst>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\ #,##0;[Red]\-&quot;$&quot;\ #,##0"/>
    <numFmt numFmtId="44" formatCode="_-&quot;$&quot;\ * #,##0.00_-;\-&quot;$&quot;\ * #,##0.00_-;_-&quot;$&quot;\ * &quot;-&quot;??_-;_-@_-"/>
    <numFmt numFmtId="164" formatCode="&quot;$&quot;\ #,##0"/>
  </numFmts>
  <fonts count="12" x14ac:knownFonts="1">
    <font>
      <sz val="11"/>
      <color theme="1"/>
      <name val="Calibri"/>
      <family val="2"/>
      <scheme val="minor"/>
    </font>
    <font>
      <b/>
      <u/>
      <sz val="7"/>
      <color theme="1"/>
      <name val="Cambria"/>
      <family val="2"/>
      <scheme val="major"/>
    </font>
    <font>
      <sz val="11"/>
      <color rgb="FF000000"/>
      <name val="Calibri"/>
      <family val="2"/>
    </font>
    <font>
      <b/>
      <sz val="7"/>
      <color rgb="FF000000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7"/>
      <color rgb="FF000000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7"/>
      <color rgb="FF000000"/>
      <name val="Calibri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8BD8E7"/>
        <bgColor indexed="64"/>
      </patternFill>
    </fill>
    <fill>
      <patternFill patternType="solid">
        <fgColor rgb="FF8BD8E7"/>
        <bgColor rgb="FFD5A6BD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44" fontId="9" fillId="0" borderId="0" applyFont="0" applyFill="0" applyBorder="0" applyAlignment="0" applyProtection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3" borderId="2" xfId="1" applyFont="1" applyFill="1" applyBorder="1" applyAlignment="1">
      <alignment horizontal="center" vertical="center" wrapText="1"/>
    </xf>
    <xf numFmtId="0" fontId="5" fillId="0" borderId="0" xfId="2" applyAlignment="1">
      <alignment wrapText="1"/>
    </xf>
    <xf numFmtId="0" fontId="3" fillId="3" borderId="0" xfId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7" fillId="4" borderId="1" xfId="2" applyFont="1" applyFill="1" applyBorder="1" applyAlignment="1">
      <alignment horizontal="left" vertical="top" wrapText="1"/>
    </xf>
    <xf numFmtId="0" fontId="4" fillId="4" borderId="1" xfId="0" applyFont="1" applyFill="1" applyBorder="1" applyAlignment="1">
      <alignment horizontal="center" vertical="center" wrapText="1"/>
    </xf>
    <xf numFmtId="3" fontId="3" fillId="4" borderId="1" xfId="1" applyNumberFormat="1" applyFont="1" applyFill="1" applyBorder="1" applyAlignment="1">
      <alignment horizontal="center" vertical="center" wrapText="1"/>
    </xf>
    <xf numFmtId="0" fontId="3" fillId="4" borderId="1" xfId="1" applyFont="1" applyFill="1" applyBorder="1" applyAlignment="1">
      <alignment horizontal="center" vertical="center" wrapText="1"/>
    </xf>
    <xf numFmtId="3" fontId="6" fillId="4" borderId="2" xfId="1" applyNumberFormat="1" applyFont="1" applyFill="1" applyBorder="1" applyAlignment="1">
      <alignment horizontal="center" vertical="center"/>
    </xf>
    <xf numFmtId="0" fontId="6" fillId="4" borderId="2" xfId="1" applyFont="1" applyFill="1" applyBorder="1" applyAlignment="1">
      <alignment horizontal="center" vertical="center" wrapText="1"/>
    </xf>
    <xf numFmtId="0" fontId="7" fillId="4" borderId="1" xfId="2" applyFont="1" applyFill="1" applyBorder="1" applyAlignment="1">
      <alignment vertical="top" wrapText="1"/>
    </xf>
    <xf numFmtId="0" fontId="4" fillId="4" borderId="3" xfId="0" applyFont="1" applyFill="1" applyBorder="1" applyAlignment="1">
      <alignment horizontal="center" vertical="center"/>
    </xf>
    <xf numFmtId="17" fontId="6" fillId="4" borderId="2" xfId="1" applyNumberFormat="1" applyFont="1" applyFill="1" applyBorder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5" fillId="4" borderId="0" xfId="2" applyFill="1" applyAlignment="1">
      <alignment wrapText="1"/>
    </xf>
    <xf numFmtId="0" fontId="6" fillId="4" borderId="4" xfId="0" applyFont="1" applyFill="1" applyBorder="1" applyAlignment="1">
      <alignment horizontal="center" vertical="center" wrapText="1"/>
    </xf>
    <xf numFmtId="6" fontId="4" fillId="4" borderId="1" xfId="0" applyNumberFormat="1" applyFont="1" applyFill="1" applyBorder="1" applyAlignment="1">
      <alignment horizontal="center" vertical="center"/>
    </xf>
    <xf numFmtId="6" fontId="4" fillId="4" borderId="5" xfId="0" applyNumberFormat="1" applyFont="1" applyFill="1" applyBorder="1" applyAlignment="1">
      <alignment horizontal="center" vertical="center"/>
    </xf>
    <xf numFmtId="164" fontId="4" fillId="4" borderId="5" xfId="0" applyNumberFormat="1" applyFont="1" applyFill="1" applyBorder="1" applyAlignment="1">
      <alignment horizontal="center" vertical="center"/>
    </xf>
    <xf numFmtId="164" fontId="4" fillId="4" borderId="1" xfId="0" applyNumberFormat="1" applyFont="1" applyFill="1" applyBorder="1" applyAlignment="1">
      <alignment horizontal="center" vertical="center"/>
    </xf>
    <xf numFmtId="0" fontId="5" fillId="0" borderId="0" xfId="2" applyAlignment="1">
      <alignment vertical="center" wrapText="1"/>
    </xf>
    <xf numFmtId="0" fontId="5" fillId="4" borderId="0" xfId="2" applyFill="1" applyAlignment="1">
      <alignment vertical="top" wrapText="1"/>
    </xf>
    <xf numFmtId="0" fontId="11" fillId="0" borderId="0" xfId="0" applyFont="1" applyAlignment="1">
      <alignment horizontal="center" vertical="center" wrapText="1"/>
    </xf>
    <xf numFmtId="3" fontId="6" fillId="4" borderId="2" xfId="1" applyNumberFormat="1" applyFont="1" applyFill="1" applyBorder="1" applyAlignment="1">
      <alignment horizontal="center" vertical="center" wrapText="1"/>
    </xf>
    <xf numFmtId="17" fontId="6" fillId="4" borderId="2" xfId="1" applyNumberFormat="1" applyFont="1" applyFill="1" applyBorder="1" applyAlignment="1">
      <alignment horizontal="left" vertical="center" wrapText="1"/>
    </xf>
    <xf numFmtId="44" fontId="4" fillId="4" borderId="1" xfId="3" applyFont="1" applyFill="1" applyBorder="1" applyAlignment="1">
      <alignment horizontal="center" vertical="center" wrapText="1"/>
    </xf>
  </cellXfs>
  <cellStyles count="4">
    <cellStyle name="Hipervínculo" xfId="2" builtinId="8"/>
    <cellStyle name="Moneda" xfId="3" builtinId="4"/>
    <cellStyle name="Normal" xfId="0" builtinId="0"/>
    <cellStyle name="Normal 2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community.secop.gov.co/Public/Tendering/ContractNoticePhases/View?PPI=CO1.PPI.12647967&amp;isFromPublicArea=True&amp;isModal=False" TargetMode="External"/><Relationship Id="rId18" Type="http://schemas.openxmlformats.org/officeDocument/2006/relationships/hyperlink" Target="https://community.secop.gov.co/Public/Tendering/ContractNoticePhases/View?PPI=CO1.PPI.15778082&amp;isFromPublicArea=True&amp;isModal=False" TargetMode="External"/><Relationship Id="rId26" Type="http://schemas.openxmlformats.org/officeDocument/2006/relationships/hyperlink" Target="https://community.secop.gov.co/Public/Tendering/ContractNoticePhases/View?PPI=CO1.PPI.16083400&amp;isFromPublicArea=True&amp;isModal=False" TargetMode="External"/><Relationship Id="rId39" Type="http://schemas.openxmlformats.org/officeDocument/2006/relationships/hyperlink" Target="https://community.secop.gov.co/Public/Tendering/ContractNoticePhases/View?PPI=CO1.PPI.16461018&amp;isFromPublicArea=True&amp;isModal=False" TargetMode="External"/><Relationship Id="rId21" Type="http://schemas.openxmlformats.org/officeDocument/2006/relationships/hyperlink" Target="https://community.secop.gov.co/Public/Tendering/ContractNoticePhases/View?PPI=CO1.PPI.16080551&amp;isFromPublicArea=True&amp;isModal=False" TargetMode="External"/><Relationship Id="rId34" Type="http://schemas.openxmlformats.org/officeDocument/2006/relationships/hyperlink" Target="https://community.secop.gov.co/Public/Tendering/ContractNoticePhases/View?PPI=CO1.PPI.16209894&amp;isFromPublicArea=True&amp;isModal=False" TargetMode="External"/><Relationship Id="rId42" Type="http://schemas.openxmlformats.org/officeDocument/2006/relationships/hyperlink" Target="https://community.secop.gov.co/Public/Tendering/ContractNoticePhases/View?PPI=CO1.PPI.16156219&amp;isFromPublicArea=True&amp;isModal=False" TargetMode="External"/><Relationship Id="rId7" Type="http://schemas.openxmlformats.org/officeDocument/2006/relationships/hyperlink" Target="https://community.secop.gov.co/Public/Tendering/ContractNoticePhases/View?PPI=CO1.PPI.12177872&amp;isFromPublicArea=True&amp;isModal=False" TargetMode="External"/><Relationship Id="rId2" Type="http://schemas.openxmlformats.org/officeDocument/2006/relationships/hyperlink" Target="https://community.secop.gov.co/Public/Tendering/ContractNoticePhases/View?PPI=CO1.PPI.15101407&amp;isFromPublicArea=True&amp;isModal=False" TargetMode="External"/><Relationship Id="rId16" Type="http://schemas.openxmlformats.org/officeDocument/2006/relationships/hyperlink" Target="https://community.secop.gov.co/Public/Tendering/ContractNoticePhases/View?PPI=CO1.PPI.15687303&amp;isFromPublicArea=True&amp;isModal=False" TargetMode="External"/><Relationship Id="rId20" Type="http://schemas.openxmlformats.org/officeDocument/2006/relationships/hyperlink" Target="https://community.secop.gov.co/Public/Tendering/ContractNoticePhases/View?PPI=CO1.PPI.16078747&amp;isFromPublicArea=True&amp;isModal=False" TargetMode="External"/><Relationship Id="rId29" Type="http://schemas.openxmlformats.org/officeDocument/2006/relationships/hyperlink" Target="https://community.secop.gov.co/Public/Tendering/ContractNoticePhases/View?PPI=CO1.PPI.16109311&amp;isFromPublicArea=True&amp;isModal=False" TargetMode="External"/><Relationship Id="rId41" Type="http://schemas.openxmlformats.org/officeDocument/2006/relationships/hyperlink" Target="https://community.secop.gov.co/Public/Tendering/ContractNoticePhases/View?PPI=CO1.PPI.16160715&amp;isFromPublicArea=True&amp;isModal=False" TargetMode="External"/><Relationship Id="rId1" Type="http://schemas.openxmlformats.org/officeDocument/2006/relationships/hyperlink" Target="https://community.secop.gov.co/Public/Tendering/ContractNoticePhases/View?PPI=CO1.PPI.13122931&amp;isFromPublicArea=True&amp;isModal=False" TargetMode="External"/><Relationship Id="rId6" Type="http://schemas.openxmlformats.org/officeDocument/2006/relationships/hyperlink" Target="https://community.secop.gov.co/Public/Tendering/ContractNoticePhases/View?PPI=CO1.PPI.14593171&amp;isFromPublicArea=True&amp;isModal=False" TargetMode="External"/><Relationship Id="rId11" Type="http://schemas.openxmlformats.org/officeDocument/2006/relationships/hyperlink" Target="https://community.secop.gov.co/Public/Tendering/ContractNoticePhases/View?PPI=CO1.PPI.12648689&amp;isFromPublicArea=True&amp;isModal=False" TargetMode="External"/><Relationship Id="rId24" Type="http://schemas.openxmlformats.org/officeDocument/2006/relationships/hyperlink" Target="https://community.secop.gov.co/Public/Tendering/ContractNoticePhases/View?PPI=CO1.PPI.16082735&amp;isFromPublicArea=True&amp;isModal=False" TargetMode="External"/><Relationship Id="rId32" Type="http://schemas.openxmlformats.org/officeDocument/2006/relationships/hyperlink" Target="https://community.secop.gov.co/Public/Tendering/ContractNoticePhases/View?PPI=CO1.PPI.16122685&amp;isFromPublicArea=True&amp;isModal=False" TargetMode="External"/><Relationship Id="rId37" Type="http://schemas.openxmlformats.org/officeDocument/2006/relationships/hyperlink" Target="https://community.secop.gov.co/Public/Tendering/ContractNoticePhases/View?PPI=CO1.PPI.16315923&amp;isFromPublicArea=True&amp;isModal=False" TargetMode="External"/><Relationship Id="rId40" Type="http://schemas.openxmlformats.org/officeDocument/2006/relationships/hyperlink" Target="https://community.secop.gov.co/Public/Tendering/ContractNoticePhases/View?PPI=CO1.PPI.16126266&amp;isFromPublicArea=True&amp;isModal=False" TargetMode="External"/><Relationship Id="rId5" Type="http://schemas.openxmlformats.org/officeDocument/2006/relationships/hyperlink" Target="https://community.secop.gov.co/Public/Tendering/ContractNoticePhases/View?PPI=CO1.PPI.14528791&amp;isFromPublicArea=True&amp;isModal=False" TargetMode="External"/><Relationship Id="rId15" Type="http://schemas.openxmlformats.org/officeDocument/2006/relationships/hyperlink" Target="https://community.secop.gov.co/Public/Tendering/ContractNoticePhases/View?PPI=CO1.PPI.15572802&amp;isFromPublicArea=True&amp;isModal=False" TargetMode="External"/><Relationship Id="rId23" Type="http://schemas.openxmlformats.org/officeDocument/2006/relationships/hyperlink" Target="https://community.secop.gov.co/Public/Tendering/ContractNoticePhases/View?PPI=CO1.PPI.16082110&amp;isFromPublicArea=True&amp;isModal=False" TargetMode="External"/><Relationship Id="rId28" Type="http://schemas.openxmlformats.org/officeDocument/2006/relationships/hyperlink" Target="https://community.secop.gov.co/Public/Tendering/ContractNoticePhases/View?PPI=CO1.PPI.16083716&amp;isFromPublicArea=True&amp;isModal=False" TargetMode="External"/><Relationship Id="rId36" Type="http://schemas.openxmlformats.org/officeDocument/2006/relationships/hyperlink" Target="https://community.secop.gov.co/Public/Tendering/ContractNoticePhases/View?PPI=CO1.PPI.16252342&amp;isFromPublicArea=True&amp;isModal=False" TargetMode="External"/><Relationship Id="rId10" Type="http://schemas.openxmlformats.org/officeDocument/2006/relationships/hyperlink" Target="https://community.secop.gov.co/Public/Tendering/ContractNoticePhases/View?PPI=CO1.PPI.12651682&amp;isFromPublicArea=True&amp;isModal=False" TargetMode="External"/><Relationship Id="rId19" Type="http://schemas.openxmlformats.org/officeDocument/2006/relationships/hyperlink" Target="https://community.secop.gov.co/Public/Tendering/ContractNoticePhases/View?PPI=CO1.PPI.15882971&amp;isFromPublicArea=True&amp;isModal=False" TargetMode="External"/><Relationship Id="rId31" Type="http://schemas.openxmlformats.org/officeDocument/2006/relationships/hyperlink" Target="https://community.secop.gov.co/Public/Tendering/ContractNoticePhases/View?PPI=CO1.PPI.16121967&amp;isFromPublicArea=True&amp;isModal=False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hyperlink" Target="https://community.secop.gov.co/Public/Tendering/ContractNoticePhases/View?PPI=CO1.PPI.15141967&amp;isFromPublicArea=True&amp;isModal=False" TargetMode="External"/><Relationship Id="rId9" Type="http://schemas.openxmlformats.org/officeDocument/2006/relationships/hyperlink" Target="https://community.secop.gov.co/Public/Tendering/ContractNoticePhases/View?PPI=CO1.PPI.12649152&amp;isFromPublicArea=True&amp;isModal=False" TargetMode="External"/><Relationship Id="rId14" Type="http://schemas.openxmlformats.org/officeDocument/2006/relationships/hyperlink" Target="https://www.secop.gov.co/CO1ContractsManagement/Tendering/ProcurementContractEdit/View?docUniqueIdentifier=CO1.PCCNTR.2411971&amp;prevCtxUrl=https%3a%2f%2fwww.secop.gov.co%2fCO1ContractsManagement%2fTendering%2fProcurementContractManagement%2fIndex&amp;prevCtxLbl=Contratos+" TargetMode="External"/><Relationship Id="rId22" Type="http://schemas.openxmlformats.org/officeDocument/2006/relationships/hyperlink" Target="https://community.secop.gov.co/Public/Tendering/ContractNoticePhases/View?PPI=CO1.PPI.16081053&amp;isFromPublicArea=True&amp;isModal=False" TargetMode="External"/><Relationship Id="rId27" Type="http://schemas.openxmlformats.org/officeDocument/2006/relationships/hyperlink" Target="https://community.secop.gov.co/Public/Tendering/ContractNoticePhases/View?PPI=CO1.PPI.16082999&amp;isFromPublicArea=True&amp;isModal=False" TargetMode="External"/><Relationship Id="rId30" Type="http://schemas.openxmlformats.org/officeDocument/2006/relationships/hyperlink" Target="https://community.secop.gov.co/Public/Tendering/ContractNoticePhases/View?PPI=CO1.PPI.16109340&amp;isFromPublicArea=True&amp;isModal=False" TargetMode="External"/><Relationship Id="rId35" Type="http://schemas.openxmlformats.org/officeDocument/2006/relationships/hyperlink" Target="https://community.secop.gov.co/Public/Tendering/ContractNoticePhases/View?PPI=CO1.PPI.16222220&amp;isFromPublicArea=True&amp;isModal=False" TargetMode="External"/><Relationship Id="rId43" Type="http://schemas.openxmlformats.org/officeDocument/2006/relationships/hyperlink" Target="https://community.secop.gov.co/Public/Tendering/ContractNoticePhases/View?PPI=CO1.PPI.12848106&amp;isFromPublicArea=True&amp;isModal=False" TargetMode="External"/><Relationship Id="rId8" Type="http://schemas.openxmlformats.org/officeDocument/2006/relationships/hyperlink" Target="https://community.secop.gov.co/Public/Tendering/ContractNoticePhases/View?PPI=CO1.PPI.12648627&amp;isFromPublicArea=True&amp;isModal=False" TargetMode="External"/><Relationship Id="rId3" Type="http://schemas.openxmlformats.org/officeDocument/2006/relationships/hyperlink" Target="https://community.secop.gov.co/Public/Tendering/ContractNoticePhases/View?PPI=CO1.PPI.15101870&amp;isFromPublicArea=True&amp;isModal=False" TargetMode="External"/><Relationship Id="rId12" Type="http://schemas.openxmlformats.org/officeDocument/2006/relationships/hyperlink" Target="https://community.secop.gov.co/Public/Tendering/ContractNoticePhases/View?PPI=CO1.PPI.12648362&amp;isFromPublicArea=True&amp;isModal=False" TargetMode="External"/><Relationship Id="rId17" Type="http://schemas.openxmlformats.org/officeDocument/2006/relationships/hyperlink" Target="https://community.secop.gov.co/Public/Tendering/ContractNoticePhases/View?PPI=CO1.PPI.15688610&amp;isFromPublicArea=True&amp;isModal=False" TargetMode="External"/><Relationship Id="rId25" Type="http://schemas.openxmlformats.org/officeDocument/2006/relationships/hyperlink" Target="https://community.secop.gov.co/Public/Tendering/ContractNoticePhases/View?PPI=CO1.PPI.16082759&amp;isFromPublicArea=True&amp;isModal=False" TargetMode="External"/><Relationship Id="rId33" Type="http://schemas.openxmlformats.org/officeDocument/2006/relationships/hyperlink" Target="https://community.secop.gov.co/Public/Tendering/ContractNoticePhases/View?PPI=CO1.PPI.16211614&amp;isFromPublicArea=True&amp;isModal=False" TargetMode="External"/><Relationship Id="rId38" Type="http://schemas.openxmlformats.org/officeDocument/2006/relationships/hyperlink" Target="https://community.secop.gov.co/Public/Tendering/ContractNoticePhases/View?PPI=CO1.PPI.14096047&amp;isFromPublicArea=True&amp;isModal=Fals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M68"/>
  <sheetViews>
    <sheetView tabSelected="1" workbookViewId="0">
      <selection activeCell="J4" sqref="J4"/>
    </sheetView>
  </sheetViews>
  <sheetFormatPr baseColWidth="10" defaultRowHeight="15" x14ac:dyDescent="0.25"/>
  <cols>
    <col min="11" max="11" width="16.28515625" customWidth="1"/>
  </cols>
  <sheetData>
    <row r="1" spans="2:13" x14ac:dyDescent="0.25">
      <c r="B1" s="25" t="s">
        <v>301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spans="2:13" x14ac:dyDescent="0.25"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</row>
    <row r="3" spans="2:13" ht="36" x14ac:dyDescent="0.25">
      <c r="B3" s="2" t="s">
        <v>0</v>
      </c>
      <c r="C3" s="1" t="s">
        <v>27</v>
      </c>
      <c r="D3" s="2" t="s">
        <v>26</v>
      </c>
      <c r="E3" s="5" t="s">
        <v>47</v>
      </c>
      <c r="F3" s="2" t="s">
        <v>1</v>
      </c>
      <c r="G3" s="2" t="s">
        <v>67</v>
      </c>
      <c r="H3" s="2" t="s">
        <v>2</v>
      </c>
      <c r="I3" s="2" t="s">
        <v>65</v>
      </c>
      <c r="J3" s="2" t="s">
        <v>66</v>
      </c>
      <c r="K3" s="3" t="s">
        <v>3</v>
      </c>
      <c r="L3" s="2" t="s">
        <v>4</v>
      </c>
      <c r="M3" s="2" t="s">
        <v>82</v>
      </c>
    </row>
    <row r="4" spans="2:13" ht="276" x14ac:dyDescent="0.25">
      <c r="B4" s="6">
        <v>2021</v>
      </c>
      <c r="C4" s="6" t="s">
        <v>144</v>
      </c>
      <c r="D4" s="7" t="s">
        <v>143</v>
      </c>
      <c r="E4" s="8" t="s">
        <v>48</v>
      </c>
      <c r="F4" s="8" t="s">
        <v>5</v>
      </c>
      <c r="G4" s="9">
        <v>56085199</v>
      </c>
      <c r="H4" s="10" t="s">
        <v>6</v>
      </c>
      <c r="I4" s="19">
        <v>34100000</v>
      </c>
      <c r="J4" s="11">
        <f>SUM(I4/10)</f>
        <v>3410000</v>
      </c>
      <c r="K4" s="12" t="s">
        <v>201</v>
      </c>
      <c r="L4" s="8" t="s">
        <v>7</v>
      </c>
      <c r="M4" s="8" t="s">
        <v>113</v>
      </c>
    </row>
    <row r="5" spans="2:13" ht="195" x14ac:dyDescent="0.25">
      <c r="B5" s="6">
        <v>2021</v>
      </c>
      <c r="C5" s="6" t="s">
        <v>154</v>
      </c>
      <c r="D5" s="23" t="s">
        <v>127</v>
      </c>
      <c r="E5" s="8" t="s">
        <v>49</v>
      </c>
      <c r="F5" s="8" t="s">
        <v>5</v>
      </c>
      <c r="G5" s="9">
        <v>1047366985</v>
      </c>
      <c r="H5" s="10" t="s">
        <v>8</v>
      </c>
      <c r="I5" s="20">
        <v>24500000</v>
      </c>
      <c r="J5" s="11">
        <f t="shared" ref="J5:J38" si="0">SUM(I5/7)</f>
        <v>3500000</v>
      </c>
      <c r="K5" s="12" t="s">
        <v>77</v>
      </c>
      <c r="L5" s="8" t="s">
        <v>9</v>
      </c>
      <c r="M5" s="8" t="s">
        <v>83</v>
      </c>
    </row>
    <row r="6" spans="2:13" ht="276" x14ac:dyDescent="0.25">
      <c r="B6" s="6">
        <v>2021</v>
      </c>
      <c r="C6" s="6" t="s">
        <v>177</v>
      </c>
      <c r="D6" s="7" t="s">
        <v>176</v>
      </c>
      <c r="E6" s="8" t="s">
        <v>50</v>
      </c>
      <c r="F6" s="8" t="s">
        <v>5</v>
      </c>
      <c r="G6" s="9">
        <v>7920122</v>
      </c>
      <c r="H6" s="10" t="s">
        <v>10</v>
      </c>
      <c r="I6" s="21">
        <v>10500000</v>
      </c>
      <c r="J6" s="11">
        <f t="shared" si="0"/>
        <v>1500000</v>
      </c>
      <c r="K6" s="12" t="s">
        <v>77</v>
      </c>
      <c r="L6" s="8" t="s">
        <v>7</v>
      </c>
      <c r="M6" s="8" t="s">
        <v>84</v>
      </c>
    </row>
    <row r="7" spans="2:13" ht="195" x14ac:dyDescent="0.25">
      <c r="B7" s="6">
        <v>2021</v>
      </c>
      <c r="C7" s="6" t="s">
        <v>155</v>
      </c>
      <c r="D7" s="4" t="s">
        <v>131</v>
      </c>
      <c r="E7" s="8" t="s">
        <v>51</v>
      </c>
      <c r="F7" s="8" t="s">
        <v>5</v>
      </c>
      <c r="G7" s="9">
        <v>9145934</v>
      </c>
      <c r="H7" s="10" t="s">
        <v>12</v>
      </c>
      <c r="I7" s="21">
        <v>21000000</v>
      </c>
      <c r="J7" s="11">
        <f t="shared" si="0"/>
        <v>3000000</v>
      </c>
      <c r="K7" s="12" t="s">
        <v>77</v>
      </c>
      <c r="L7" s="8" t="s">
        <v>9</v>
      </c>
      <c r="M7" s="8" t="s">
        <v>85</v>
      </c>
    </row>
    <row r="8" spans="2:13" ht="276" x14ac:dyDescent="0.25">
      <c r="B8" s="6">
        <v>2021</v>
      </c>
      <c r="C8" s="6" t="s">
        <v>153</v>
      </c>
      <c r="D8" s="7" t="s">
        <v>152</v>
      </c>
      <c r="E8" s="8" t="s">
        <v>52</v>
      </c>
      <c r="F8" s="8" t="s">
        <v>5</v>
      </c>
      <c r="G8" s="9">
        <v>9146556</v>
      </c>
      <c r="H8" s="10" t="s">
        <v>13</v>
      </c>
      <c r="I8" s="21">
        <v>18550000</v>
      </c>
      <c r="J8" s="11">
        <f t="shared" si="0"/>
        <v>2650000</v>
      </c>
      <c r="K8" s="12" t="s">
        <v>77</v>
      </c>
      <c r="L8" s="8" t="s">
        <v>14</v>
      </c>
      <c r="M8" s="8" t="s">
        <v>86</v>
      </c>
    </row>
    <row r="9" spans="2:13" ht="288" x14ac:dyDescent="0.25">
      <c r="B9" s="6">
        <v>2021</v>
      </c>
      <c r="C9" s="6" t="s">
        <v>156</v>
      </c>
      <c r="D9" s="7" t="s">
        <v>136</v>
      </c>
      <c r="E9" s="8" t="s">
        <v>52</v>
      </c>
      <c r="F9" s="8" t="s">
        <v>5</v>
      </c>
      <c r="G9" s="9">
        <v>73569983</v>
      </c>
      <c r="H9" s="10" t="s">
        <v>15</v>
      </c>
      <c r="I9" s="21">
        <v>18550000</v>
      </c>
      <c r="J9" s="11">
        <f t="shared" si="0"/>
        <v>2650000</v>
      </c>
      <c r="K9" s="12" t="s">
        <v>77</v>
      </c>
      <c r="L9" s="8" t="s">
        <v>14</v>
      </c>
      <c r="M9" s="8" t="s">
        <v>87</v>
      </c>
    </row>
    <row r="10" spans="2:13" ht="195" x14ac:dyDescent="0.25">
      <c r="B10" s="6">
        <v>2021</v>
      </c>
      <c r="C10" s="6" t="s">
        <v>141</v>
      </c>
      <c r="D10" s="4" t="s">
        <v>130</v>
      </c>
      <c r="E10" s="8" t="s">
        <v>52</v>
      </c>
      <c r="F10" s="8" t="s">
        <v>5</v>
      </c>
      <c r="G10" s="9">
        <v>45690602</v>
      </c>
      <c r="H10" s="10" t="s">
        <v>16</v>
      </c>
      <c r="I10" s="21">
        <v>17500000</v>
      </c>
      <c r="J10" s="11">
        <f t="shared" si="0"/>
        <v>2500000</v>
      </c>
      <c r="K10" s="12" t="s">
        <v>77</v>
      </c>
      <c r="L10" s="8" t="s">
        <v>14</v>
      </c>
      <c r="M10" s="8" t="s">
        <v>88</v>
      </c>
    </row>
    <row r="11" spans="2:13" ht="276" x14ac:dyDescent="0.25">
      <c r="B11" s="6">
        <v>2021</v>
      </c>
      <c r="C11" s="6" t="s">
        <v>142</v>
      </c>
      <c r="D11" s="7" t="s">
        <v>139</v>
      </c>
      <c r="E11" s="8" t="s">
        <v>52</v>
      </c>
      <c r="F11" s="8" t="s">
        <v>5</v>
      </c>
      <c r="G11" s="9">
        <v>1047394344</v>
      </c>
      <c r="H11" s="10" t="s">
        <v>17</v>
      </c>
      <c r="I11" s="21">
        <v>22500000</v>
      </c>
      <c r="J11" s="11">
        <f>SUM(I11/9)</f>
        <v>2500000</v>
      </c>
      <c r="K11" s="12" t="s">
        <v>78</v>
      </c>
      <c r="L11" s="8" t="s">
        <v>7</v>
      </c>
      <c r="M11" s="8" t="s">
        <v>113</v>
      </c>
    </row>
    <row r="12" spans="2:13" ht="276" x14ac:dyDescent="0.25">
      <c r="B12" s="6">
        <v>2021</v>
      </c>
      <c r="C12" s="6" t="s">
        <v>141</v>
      </c>
      <c r="D12" s="7" t="s">
        <v>140</v>
      </c>
      <c r="E12" s="8" t="s">
        <v>61</v>
      </c>
      <c r="F12" s="8" t="s">
        <v>5</v>
      </c>
      <c r="G12" s="9">
        <v>1047384435</v>
      </c>
      <c r="H12" s="10" t="s">
        <v>18</v>
      </c>
      <c r="I12" s="21">
        <v>18900000</v>
      </c>
      <c r="J12" s="11">
        <f t="shared" si="0"/>
        <v>2700000</v>
      </c>
      <c r="K12" s="12" t="s">
        <v>77</v>
      </c>
      <c r="L12" s="8" t="s">
        <v>38</v>
      </c>
      <c r="M12" s="8" t="s">
        <v>89</v>
      </c>
    </row>
    <row r="13" spans="2:13" ht="276" x14ac:dyDescent="0.25">
      <c r="B13" s="6">
        <v>2021</v>
      </c>
      <c r="C13" s="6" t="s">
        <v>165</v>
      </c>
      <c r="D13" s="13" t="s">
        <v>164</v>
      </c>
      <c r="E13" s="8" t="s">
        <v>53</v>
      </c>
      <c r="F13" s="8" t="s">
        <v>5</v>
      </c>
      <c r="G13" s="9">
        <v>1047412776</v>
      </c>
      <c r="H13" s="10" t="s">
        <v>19</v>
      </c>
      <c r="I13" s="21">
        <v>21000000</v>
      </c>
      <c r="J13" s="11">
        <f t="shared" si="0"/>
        <v>3000000</v>
      </c>
      <c r="K13" s="12" t="s">
        <v>77</v>
      </c>
      <c r="L13" s="8" t="s">
        <v>14</v>
      </c>
      <c r="M13" s="8" t="s">
        <v>90</v>
      </c>
    </row>
    <row r="14" spans="2:13" ht="409.5" x14ac:dyDescent="0.25">
      <c r="B14" s="6">
        <v>2021</v>
      </c>
      <c r="C14" s="6" t="s">
        <v>146</v>
      </c>
      <c r="D14" s="24" t="s">
        <v>145</v>
      </c>
      <c r="E14" s="8" t="s">
        <v>53</v>
      </c>
      <c r="F14" s="8" t="s">
        <v>5</v>
      </c>
      <c r="G14" s="9">
        <v>45540098</v>
      </c>
      <c r="H14" s="10" t="s">
        <v>20</v>
      </c>
      <c r="I14" s="21">
        <v>28000000</v>
      </c>
      <c r="J14" s="11">
        <f t="shared" si="0"/>
        <v>4000000</v>
      </c>
      <c r="K14" s="12" t="s">
        <v>77</v>
      </c>
      <c r="L14" s="8" t="s">
        <v>14</v>
      </c>
      <c r="M14" s="8" t="s">
        <v>91</v>
      </c>
    </row>
    <row r="15" spans="2:13" ht="276" x14ac:dyDescent="0.25">
      <c r="B15" s="6">
        <v>2021</v>
      </c>
      <c r="C15" s="6" t="s">
        <v>175</v>
      </c>
      <c r="D15" s="7" t="s">
        <v>174</v>
      </c>
      <c r="E15" s="8" t="s">
        <v>52</v>
      </c>
      <c r="F15" s="8" t="s">
        <v>5</v>
      </c>
      <c r="G15" s="9">
        <v>1143332665</v>
      </c>
      <c r="H15" s="10" t="s">
        <v>21</v>
      </c>
      <c r="I15" s="21">
        <v>12600000</v>
      </c>
      <c r="J15" s="11">
        <f t="shared" si="0"/>
        <v>1800000</v>
      </c>
      <c r="K15" s="12" t="s">
        <v>77</v>
      </c>
      <c r="L15" s="8" t="s">
        <v>7</v>
      </c>
      <c r="M15" s="8" t="s">
        <v>92</v>
      </c>
    </row>
    <row r="16" spans="2:13" ht="276" x14ac:dyDescent="0.25">
      <c r="B16" s="6">
        <v>2021</v>
      </c>
      <c r="C16" s="6" t="s">
        <v>168</v>
      </c>
      <c r="D16" s="7" t="s">
        <v>169</v>
      </c>
      <c r="E16" s="8" t="s">
        <v>52</v>
      </c>
      <c r="F16" s="8" t="s">
        <v>5</v>
      </c>
      <c r="G16" s="9">
        <v>45481839</v>
      </c>
      <c r="H16" s="10" t="s">
        <v>22</v>
      </c>
      <c r="I16" s="21">
        <v>18550000</v>
      </c>
      <c r="J16" s="11">
        <f t="shared" si="0"/>
        <v>2650000</v>
      </c>
      <c r="K16" s="12" t="s">
        <v>77</v>
      </c>
      <c r="L16" s="8" t="s">
        <v>14</v>
      </c>
      <c r="M16" s="8" t="s">
        <v>113</v>
      </c>
    </row>
    <row r="17" spans="2:13" ht="276" x14ac:dyDescent="0.25">
      <c r="B17" s="6">
        <v>2021</v>
      </c>
      <c r="C17" s="6" t="s">
        <v>180</v>
      </c>
      <c r="D17" s="7" t="s">
        <v>181</v>
      </c>
      <c r="E17" s="8" t="s">
        <v>54</v>
      </c>
      <c r="F17" s="8" t="s">
        <v>5</v>
      </c>
      <c r="G17" s="10" t="s">
        <v>68</v>
      </c>
      <c r="H17" s="10" t="s">
        <v>23</v>
      </c>
      <c r="I17" s="21">
        <v>18000000</v>
      </c>
      <c r="J17" s="11">
        <f>SUM(I17/9)</f>
        <v>2000000</v>
      </c>
      <c r="K17" s="12" t="s">
        <v>79</v>
      </c>
      <c r="L17" s="8" t="s">
        <v>7</v>
      </c>
      <c r="M17" s="8" t="s">
        <v>113</v>
      </c>
    </row>
    <row r="18" spans="2:13" ht="276" x14ac:dyDescent="0.25">
      <c r="B18" s="6">
        <v>2021</v>
      </c>
      <c r="C18" s="6" t="s">
        <v>138</v>
      </c>
      <c r="D18" s="7" t="s">
        <v>182</v>
      </c>
      <c r="E18" s="8" t="s">
        <v>52</v>
      </c>
      <c r="F18" s="8" t="s">
        <v>5</v>
      </c>
      <c r="G18" s="9">
        <v>1047368862</v>
      </c>
      <c r="H18" s="10" t="s">
        <v>24</v>
      </c>
      <c r="I18" s="21">
        <v>17500000</v>
      </c>
      <c r="J18" s="11">
        <f t="shared" si="0"/>
        <v>2500000</v>
      </c>
      <c r="K18" s="12" t="s">
        <v>77</v>
      </c>
      <c r="L18" s="8" t="s">
        <v>14</v>
      </c>
      <c r="M18" s="8" t="s">
        <v>93</v>
      </c>
    </row>
    <row r="19" spans="2:13" ht="276" x14ac:dyDescent="0.25">
      <c r="B19" s="6">
        <v>2021</v>
      </c>
      <c r="C19" s="6" t="s">
        <v>138</v>
      </c>
      <c r="D19" s="13" t="s">
        <v>137</v>
      </c>
      <c r="E19" s="8" t="s">
        <v>55</v>
      </c>
      <c r="F19" s="8" t="s">
        <v>5</v>
      </c>
      <c r="G19" s="9">
        <v>1143339508</v>
      </c>
      <c r="H19" s="10" t="s">
        <v>25</v>
      </c>
      <c r="I19" s="22">
        <v>18795000</v>
      </c>
      <c r="J19" s="11">
        <f t="shared" si="0"/>
        <v>2685000</v>
      </c>
      <c r="K19" s="12" t="s">
        <v>77</v>
      </c>
      <c r="L19" s="8" t="s">
        <v>14</v>
      </c>
      <c r="M19" s="8" t="s">
        <v>94</v>
      </c>
    </row>
    <row r="20" spans="2:13" ht="276" x14ac:dyDescent="0.25">
      <c r="B20" s="6">
        <v>2021</v>
      </c>
      <c r="C20" s="6" t="s">
        <v>183</v>
      </c>
      <c r="D20" s="13" t="s">
        <v>184</v>
      </c>
      <c r="E20" s="8" t="s">
        <v>56</v>
      </c>
      <c r="F20" s="8" t="s">
        <v>5</v>
      </c>
      <c r="G20" s="9">
        <v>1128055840</v>
      </c>
      <c r="H20" s="10" t="s">
        <v>28</v>
      </c>
      <c r="I20" s="20">
        <v>21000000</v>
      </c>
      <c r="J20" s="11">
        <f t="shared" si="0"/>
        <v>3000000</v>
      </c>
      <c r="K20" s="12" t="s">
        <v>77</v>
      </c>
      <c r="L20" s="8" t="s">
        <v>14</v>
      </c>
      <c r="M20" s="8" t="s">
        <v>95</v>
      </c>
    </row>
    <row r="21" spans="2:13" ht="195" x14ac:dyDescent="0.25">
      <c r="B21" s="6">
        <v>2021</v>
      </c>
      <c r="C21" s="6" t="s">
        <v>147</v>
      </c>
      <c r="D21" s="23" t="s">
        <v>129</v>
      </c>
      <c r="E21" s="8" t="s">
        <v>57</v>
      </c>
      <c r="F21" s="8" t="s">
        <v>5</v>
      </c>
      <c r="G21" s="9">
        <v>1047462252</v>
      </c>
      <c r="H21" s="10" t="s">
        <v>29</v>
      </c>
      <c r="I21" s="21">
        <v>21000000</v>
      </c>
      <c r="J21" s="11">
        <f t="shared" si="0"/>
        <v>3000000</v>
      </c>
      <c r="K21" s="12" t="s">
        <v>77</v>
      </c>
      <c r="L21" s="8" t="s">
        <v>14</v>
      </c>
      <c r="M21" s="8" t="s">
        <v>96</v>
      </c>
    </row>
    <row r="22" spans="2:13" ht="276" x14ac:dyDescent="0.25">
      <c r="B22" s="6">
        <v>2021</v>
      </c>
      <c r="C22" s="6" t="s">
        <v>149</v>
      </c>
      <c r="D22" s="13" t="s">
        <v>148</v>
      </c>
      <c r="E22" s="8" t="s">
        <v>58</v>
      </c>
      <c r="F22" s="8" t="s">
        <v>5</v>
      </c>
      <c r="G22" s="9">
        <v>1102820222</v>
      </c>
      <c r="H22" s="10" t="s">
        <v>30</v>
      </c>
      <c r="I22" s="22">
        <v>21000000</v>
      </c>
      <c r="J22" s="11">
        <f t="shared" si="0"/>
        <v>3000000</v>
      </c>
      <c r="K22" s="12" t="s">
        <v>77</v>
      </c>
      <c r="L22" s="8" t="s">
        <v>14</v>
      </c>
      <c r="M22" s="8" t="s">
        <v>97</v>
      </c>
    </row>
    <row r="23" spans="2:13" ht="276" x14ac:dyDescent="0.25">
      <c r="B23" s="6">
        <v>2021</v>
      </c>
      <c r="C23" s="6" t="s">
        <v>163</v>
      </c>
      <c r="D23" s="13" t="s">
        <v>162</v>
      </c>
      <c r="E23" s="8" t="s">
        <v>53</v>
      </c>
      <c r="F23" s="8" t="s">
        <v>5</v>
      </c>
      <c r="G23" s="9">
        <v>73198527</v>
      </c>
      <c r="H23" s="10" t="s">
        <v>31</v>
      </c>
      <c r="I23" s="22">
        <v>21000000</v>
      </c>
      <c r="J23" s="11">
        <f t="shared" si="0"/>
        <v>3000000</v>
      </c>
      <c r="K23" s="12" t="s">
        <v>77</v>
      </c>
      <c r="L23" s="8" t="s">
        <v>14</v>
      </c>
      <c r="M23" s="8" t="s">
        <v>98</v>
      </c>
    </row>
    <row r="24" spans="2:13" ht="195" x14ac:dyDescent="0.25">
      <c r="B24" s="6">
        <v>2021</v>
      </c>
      <c r="C24" s="6" t="s">
        <v>157</v>
      </c>
      <c r="D24" s="23" t="s">
        <v>128</v>
      </c>
      <c r="E24" s="8" t="s">
        <v>52</v>
      </c>
      <c r="F24" s="8" t="s">
        <v>5</v>
      </c>
      <c r="G24" s="9">
        <v>8531517</v>
      </c>
      <c r="H24" s="10" t="s">
        <v>32</v>
      </c>
      <c r="I24" s="21">
        <v>17500000</v>
      </c>
      <c r="J24" s="11">
        <f t="shared" si="0"/>
        <v>2500000</v>
      </c>
      <c r="K24" s="12" t="s">
        <v>77</v>
      </c>
      <c r="L24" s="8" t="s">
        <v>14</v>
      </c>
      <c r="M24" s="8" t="s">
        <v>99</v>
      </c>
    </row>
    <row r="25" spans="2:13" ht="288" x14ac:dyDescent="0.25">
      <c r="B25" s="6">
        <v>2021</v>
      </c>
      <c r="C25" s="6" t="s">
        <v>158</v>
      </c>
      <c r="D25" s="13" t="s">
        <v>135</v>
      </c>
      <c r="E25" s="8" t="s">
        <v>53</v>
      </c>
      <c r="F25" s="8" t="s">
        <v>5</v>
      </c>
      <c r="G25" s="9">
        <v>1047451563</v>
      </c>
      <c r="H25" s="10" t="s">
        <v>33</v>
      </c>
      <c r="I25" s="20">
        <v>17500000</v>
      </c>
      <c r="J25" s="11">
        <f t="shared" si="0"/>
        <v>2500000</v>
      </c>
      <c r="K25" s="12" t="s">
        <v>77</v>
      </c>
      <c r="L25" s="8" t="s">
        <v>14</v>
      </c>
      <c r="M25" s="8" t="s">
        <v>100</v>
      </c>
    </row>
    <row r="26" spans="2:13" ht="276" x14ac:dyDescent="0.25">
      <c r="B26" s="6">
        <v>2021</v>
      </c>
      <c r="C26" s="6" t="s">
        <v>173</v>
      </c>
      <c r="D26" s="13" t="s">
        <v>172</v>
      </c>
      <c r="E26" s="8" t="s">
        <v>59</v>
      </c>
      <c r="F26" s="8" t="s">
        <v>5</v>
      </c>
      <c r="G26" s="9">
        <v>1047414578</v>
      </c>
      <c r="H26" s="10" t="s">
        <v>34</v>
      </c>
      <c r="I26" s="22">
        <v>21000000</v>
      </c>
      <c r="J26" s="11">
        <f t="shared" si="0"/>
        <v>3000000</v>
      </c>
      <c r="K26" s="12" t="s">
        <v>77</v>
      </c>
      <c r="L26" s="8" t="s">
        <v>14</v>
      </c>
      <c r="M26" s="8" t="s">
        <v>101</v>
      </c>
    </row>
    <row r="27" spans="2:13" ht="276" x14ac:dyDescent="0.25">
      <c r="B27" s="6">
        <v>2021</v>
      </c>
      <c r="C27" s="6" t="s">
        <v>178</v>
      </c>
      <c r="D27" s="13" t="s">
        <v>179</v>
      </c>
      <c r="E27" s="8" t="s">
        <v>59</v>
      </c>
      <c r="F27" s="8" t="s">
        <v>5</v>
      </c>
      <c r="G27" s="9">
        <v>1143361472</v>
      </c>
      <c r="H27" s="10" t="s">
        <v>36</v>
      </c>
      <c r="I27" s="20">
        <v>17500000</v>
      </c>
      <c r="J27" s="11">
        <f t="shared" si="0"/>
        <v>2500000</v>
      </c>
      <c r="K27" s="12" t="s">
        <v>77</v>
      </c>
      <c r="L27" s="8" t="s">
        <v>14</v>
      </c>
      <c r="M27" s="8" t="s">
        <v>102</v>
      </c>
    </row>
    <row r="28" spans="2:13" ht="288" x14ac:dyDescent="0.25">
      <c r="B28" s="6">
        <v>2021</v>
      </c>
      <c r="C28" s="6" t="s">
        <v>159</v>
      </c>
      <c r="D28" s="13" t="s">
        <v>134</v>
      </c>
      <c r="E28" s="8" t="s">
        <v>50</v>
      </c>
      <c r="F28" s="8" t="s">
        <v>5</v>
      </c>
      <c r="G28" s="9">
        <v>73089101</v>
      </c>
      <c r="H28" s="10" t="s">
        <v>37</v>
      </c>
      <c r="I28" s="20">
        <v>12600000</v>
      </c>
      <c r="J28" s="11">
        <f t="shared" si="0"/>
        <v>1800000</v>
      </c>
      <c r="K28" s="12" t="s">
        <v>77</v>
      </c>
      <c r="L28" s="8" t="s">
        <v>14</v>
      </c>
      <c r="M28" s="8" t="s">
        <v>103</v>
      </c>
    </row>
    <row r="29" spans="2:13" ht="195" x14ac:dyDescent="0.25">
      <c r="B29" s="6">
        <v>2021</v>
      </c>
      <c r="C29" s="6" t="s">
        <v>133</v>
      </c>
      <c r="D29" s="4" t="s">
        <v>132</v>
      </c>
      <c r="E29" s="8" t="s">
        <v>62</v>
      </c>
      <c r="F29" s="8" t="s">
        <v>5</v>
      </c>
      <c r="G29" s="10" t="s">
        <v>69</v>
      </c>
      <c r="H29" s="10" t="s">
        <v>39</v>
      </c>
      <c r="I29" s="20">
        <v>24500000</v>
      </c>
      <c r="J29" s="11">
        <f t="shared" si="0"/>
        <v>3500000</v>
      </c>
      <c r="K29" s="12" t="s">
        <v>77</v>
      </c>
      <c r="L29" s="8" t="s">
        <v>14</v>
      </c>
      <c r="M29" s="8" t="s">
        <v>104</v>
      </c>
    </row>
    <row r="30" spans="2:13" ht="195" x14ac:dyDescent="0.25">
      <c r="B30" s="6">
        <v>2021</v>
      </c>
      <c r="C30" s="8" t="s">
        <v>160</v>
      </c>
      <c r="D30" s="4" t="s">
        <v>115</v>
      </c>
      <c r="E30" s="8" t="s">
        <v>53</v>
      </c>
      <c r="F30" s="8" t="s">
        <v>5</v>
      </c>
      <c r="G30" s="9">
        <v>32909390</v>
      </c>
      <c r="H30" s="10" t="s">
        <v>41</v>
      </c>
      <c r="I30" s="11">
        <v>2500000</v>
      </c>
      <c r="J30" s="11">
        <f>SUM(I30/1)</f>
        <v>2500000</v>
      </c>
      <c r="K30" s="12" t="s">
        <v>80</v>
      </c>
      <c r="L30" s="8" t="s">
        <v>14</v>
      </c>
      <c r="M30" s="8" t="s">
        <v>105</v>
      </c>
    </row>
    <row r="31" spans="2:13" ht="276" x14ac:dyDescent="0.25">
      <c r="B31" s="6">
        <v>2021</v>
      </c>
      <c r="C31" s="14" t="s">
        <v>151</v>
      </c>
      <c r="D31" s="13" t="s">
        <v>150</v>
      </c>
      <c r="E31" s="8" t="s">
        <v>63</v>
      </c>
      <c r="F31" s="8" t="s">
        <v>5</v>
      </c>
      <c r="G31" s="9">
        <v>1128048514</v>
      </c>
      <c r="H31" s="10" t="s">
        <v>42</v>
      </c>
      <c r="I31" s="20">
        <v>18550000</v>
      </c>
      <c r="J31" s="11">
        <f t="shared" si="0"/>
        <v>2650000</v>
      </c>
      <c r="K31" s="12" t="s">
        <v>77</v>
      </c>
      <c r="L31" s="8" t="s">
        <v>14</v>
      </c>
      <c r="M31" s="8" t="s">
        <v>106</v>
      </c>
    </row>
    <row r="32" spans="2:13" ht="276" x14ac:dyDescent="0.25">
      <c r="B32" s="6">
        <v>2021</v>
      </c>
      <c r="C32" s="14" t="s">
        <v>171</v>
      </c>
      <c r="D32" s="13" t="s">
        <v>170</v>
      </c>
      <c r="E32" s="8" t="s">
        <v>63</v>
      </c>
      <c r="F32" s="8" t="s">
        <v>5</v>
      </c>
      <c r="G32" s="9">
        <v>9175535</v>
      </c>
      <c r="H32" s="10" t="s">
        <v>70</v>
      </c>
      <c r="I32" s="20">
        <v>18550000</v>
      </c>
      <c r="J32" s="11">
        <f t="shared" si="0"/>
        <v>2650000</v>
      </c>
      <c r="K32" s="12" t="s">
        <v>77</v>
      </c>
      <c r="L32" s="8" t="s">
        <v>14</v>
      </c>
      <c r="M32" s="8" t="s">
        <v>107</v>
      </c>
    </row>
    <row r="33" spans="2:13" ht="195" x14ac:dyDescent="0.25">
      <c r="B33" s="6">
        <v>2021</v>
      </c>
      <c r="C33" s="8" t="s">
        <v>122</v>
      </c>
      <c r="D33" s="23" t="s">
        <v>120</v>
      </c>
      <c r="E33" s="8" t="s">
        <v>119</v>
      </c>
      <c r="F33" s="8" t="s">
        <v>5</v>
      </c>
      <c r="G33" s="9">
        <v>73199084</v>
      </c>
      <c r="H33" s="10" t="s">
        <v>118</v>
      </c>
      <c r="I33" s="20">
        <v>4600000</v>
      </c>
      <c r="J33" s="11">
        <f>SUM(I33/2)</f>
        <v>2300000</v>
      </c>
      <c r="K33" s="12" t="s">
        <v>40</v>
      </c>
      <c r="L33" s="8" t="s">
        <v>14</v>
      </c>
      <c r="M33" s="8" t="s">
        <v>113</v>
      </c>
    </row>
    <row r="34" spans="2:13" ht="195" x14ac:dyDescent="0.25">
      <c r="B34" s="6">
        <v>2021</v>
      </c>
      <c r="C34" s="8" t="s">
        <v>123</v>
      </c>
      <c r="D34" s="23" t="s">
        <v>121</v>
      </c>
      <c r="E34" s="8" t="s">
        <v>58</v>
      </c>
      <c r="F34" s="8" t="s">
        <v>5</v>
      </c>
      <c r="G34" s="9">
        <v>45548044</v>
      </c>
      <c r="H34" s="10" t="s">
        <v>71</v>
      </c>
      <c r="I34" s="20">
        <v>10000000</v>
      </c>
      <c r="J34" s="11">
        <f>SUM(I34/4)</f>
        <v>2500000</v>
      </c>
      <c r="K34" s="15" t="s">
        <v>81</v>
      </c>
      <c r="L34" s="8" t="s">
        <v>14</v>
      </c>
      <c r="M34" s="8" t="s">
        <v>113</v>
      </c>
    </row>
    <row r="35" spans="2:13" ht="195" x14ac:dyDescent="0.25">
      <c r="B35" s="6">
        <v>2021</v>
      </c>
      <c r="C35" s="8" t="s">
        <v>124</v>
      </c>
      <c r="D35" s="23" t="s">
        <v>117</v>
      </c>
      <c r="E35" s="16" t="s">
        <v>74</v>
      </c>
      <c r="F35" s="8" t="s">
        <v>5</v>
      </c>
      <c r="G35" s="9">
        <v>79953503</v>
      </c>
      <c r="H35" s="10" t="s">
        <v>72</v>
      </c>
      <c r="I35" s="11">
        <v>7500000</v>
      </c>
      <c r="J35" s="11">
        <v>2500000</v>
      </c>
      <c r="K35" s="15" t="s">
        <v>202</v>
      </c>
      <c r="L35" s="8" t="s">
        <v>14</v>
      </c>
      <c r="M35" s="8" t="s">
        <v>108</v>
      </c>
    </row>
    <row r="36" spans="2:13" ht="195" x14ac:dyDescent="0.25">
      <c r="B36" s="6">
        <v>2021</v>
      </c>
      <c r="C36" s="8" t="s">
        <v>125</v>
      </c>
      <c r="D36" s="4" t="s">
        <v>116</v>
      </c>
      <c r="E36" s="18" t="s">
        <v>75</v>
      </c>
      <c r="F36" s="8" t="s">
        <v>5</v>
      </c>
      <c r="G36" s="9">
        <v>1047438113</v>
      </c>
      <c r="H36" s="10" t="s">
        <v>73</v>
      </c>
      <c r="I36" s="11">
        <v>2500000</v>
      </c>
      <c r="J36" s="11">
        <f>SUM(I36/1)</f>
        <v>2500000</v>
      </c>
      <c r="K36" s="15" t="s">
        <v>43</v>
      </c>
      <c r="L36" s="8" t="s">
        <v>14</v>
      </c>
      <c r="M36" s="8" t="s">
        <v>109</v>
      </c>
    </row>
    <row r="37" spans="2:13" ht="409.5" x14ac:dyDescent="0.25">
      <c r="B37" s="6">
        <v>2021</v>
      </c>
      <c r="C37" s="14" t="s">
        <v>167</v>
      </c>
      <c r="D37" s="17" t="s">
        <v>166</v>
      </c>
      <c r="E37" s="8" t="s">
        <v>64</v>
      </c>
      <c r="F37" s="8" t="s">
        <v>5</v>
      </c>
      <c r="G37" s="9">
        <v>7918527</v>
      </c>
      <c r="H37" s="10" t="s">
        <v>44</v>
      </c>
      <c r="I37" s="11">
        <v>24000000</v>
      </c>
      <c r="J37" s="11">
        <v>3000000</v>
      </c>
      <c r="K37" s="15" t="s">
        <v>11</v>
      </c>
      <c r="L37" s="8" t="s">
        <v>14</v>
      </c>
      <c r="M37" s="8" t="s">
        <v>110</v>
      </c>
    </row>
    <row r="38" spans="2:13" ht="195" x14ac:dyDescent="0.25">
      <c r="B38" s="6">
        <v>2021</v>
      </c>
      <c r="C38" s="14" t="s">
        <v>234</v>
      </c>
      <c r="D38" s="4" t="s">
        <v>114</v>
      </c>
      <c r="E38" s="8" t="s">
        <v>60</v>
      </c>
      <c r="F38" s="8" t="s">
        <v>5</v>
      </c>
      <c r="G38" s="9">
        <v>1047426750</v>
      </c>
      <c r="H38" s="10" t="s">
        <v>35</v>
      </c>
      <c r="I38" s="20">
        <v>12600000</v>
      </c>
      <c r="J38" s="11">
        <f t="shared" si="0"/>
        <v>1800000</v>
      </c>
      <c r="K38" s="15" t="s">
        <v>77</v>
      </c>
      <c r="L38" s="8" t="s">
        <v>14</v>
      </c>
      <c r="M38" s="8" t="s">
        <v>111</v>
      </c>
    </row>
    <row r="39" spans="2:13" ht="195" x14ac:dyDescent="0.25">
      <c r="B39" s="6">
        <v>2021</v>
      </c>
      <c r="C39" s="8" t="s">
        <v>161</v>
      </c>
      <c r="D39" s="23" t="s">
        <v>126</v>
      </c>
      <c r="E39" s="8" t="s">
        <v>60</v>
      </c>
      <c r="F39" s="8" t="s">
        <v>5</v>
      </c>
      <c r="G39" s="9">
        <v>8851876</v>
      </c>
      <c r="H39" s="10" t="s">
        <v>76</v>
      </c>
      <c r="I39" s="11">
        <v>14000000</v>
      </c>
      <c r="J39" s="11">
        <f>SUM(I39/7)</f>
        <v>2000000</v>
      </c>
      <c r="K39" s="15" t="s">
        <v>77</v>
      </c>
      <c r="L39" s="8" t="s">
        <v>14</v>
      </c>
      <c r="M39" s="8" t="s">
        <v>112</v>
      </c>
    </row>
    <row r="40" spans="2:13" ht="195" x14ac:dyDescent="0.25">
      <c r="B40" s="6">
        <v>2021</v>
      </c>
      <c r="C40" s="8" t="s">
        <v>187</v>
      </c>
      <c r="D40" s="4" t="s">
        <v>188</v>
      </c>
      <c r="E40" s="8" t="s">
        <v>192</v>
      </c>
      <c r="F40" s="8" t="s">
        <v>5</v>
      </c>
      <c r="G40" s="9">
        <v>1050034845</v>
      </c>
      <c r="H40" s="10" t="s">
        <v>190</v>
      </c>
      <c r="I40" s="11">
        <v>5000000</v>
      </c>
      <c r="J40" s="11">
        <v>5000000</v>
      </c>
      <c r="K40" s="15" t="s">
        <v>185</v>
      </c>
      <c r="L40" s="8" t="s">
        <v>14</v>
      </c>
      <c r="M40" s="8" t="s">
        <v>112</v>
      </c>
    </row>
    <row r="41" spans="2:13" ht="195" x14ac:dyDescent="0.25">
      <c r="B41" s="6">
        <v>2021</v>
      </c>
      <c r="C41" s="8" t="s">
        <v>191</v>
      </c>
      <c r="D41" s="4" t="s">
        <v>196</v>
      </c>
      <c r="E41" s="8" t="s">
        <v>53</v>
      </c>
      <c r="F41" s="8" t="s">
        <v>5</v>
      </c>
      <c r="G41" s="9">
        <v>32909390</v>
      </c>
      <c r="H41" s="10" t="s">
        <v>41</v>
      </c>
      <c r="I41" s="11" t="s">
        <v>194</v>
      </c>
      <c r="J41" s="26" t="s">
        <v>195</v>
      </c>
      <c r="K41" s="15" t="s">
        <v>193</v>
      </c>
      <c r="L41" s="8" t="s">
        <v>14</v>
      </c>
      <c r="M41" s="8" t="s">
        <v>112</v>
      </c>
    </row>
    <row r="42" spans="2:13" ht="195" x14ac:dyDescent="0.25">
      <c r="B42" s="6">
        <v>2021</v>
      </c>
      <c r="C42" s="8" t="s">
        <v>198</v>
      </c>
      <c r="D42" s="4" t="s">
        <v>199</v>
      </c>
      <c r="E42" s="8" t="s">
        <v>189</v>
      </c>
      <c r="F42" s="8" t="s">
        <v>5</v>
      </c>
      <c r="G42" s="9">
        <v>73168781</v>
      </c>
      <c r="H42" s="10" t="s">
        <v>197</v>
      </c>
      <c r="I42" s="11">
        <v>1500000</v>
      </c>
      <c r="J42" s="11">
        <v>1500000</v>
      </c>
      <c r="K42" s="15" t="s">
        <v>185</v>
      </c>
      <c r="L42" s="8" t="s">
        <v>14</v>
      </c>
      <c r="M42" s="8" t="s">
        <v>112</v>
      </c>
    </row>
    <row r="43" spans="2:13" ht="195" x14ac:dyDescent="0.25">
      <c r="B43" s="6">
        <v>2021</v>
      </c>
      <c r="C43" s="8" t="s">
        <v>200</v>
      </c>
      <c r="D43" s="23" t="s">
        <v>203</v>
      </c>
      <c r="E43" s="8" t="s">
        <v>186</v>
      </c>
      <c r="F43" s="8" t="s">
        <v>5</v>
      </c>
      <c r="G43" s="9">
        <v>8851876</v>
      </c>
      <c r="H43" s="10" t="s">
        <v>73</v>
      </c>
      <c r="I43" s="11">
        <v>3000000</v>
      </c>
      <c r="J43" s="11">
        <v>3000000</v>
      </c>
      <c r="K43" s="15" t="s">
        <v>185</v>
      </c>
      <c r="L43" s="8" t="s">
        <v>14</v>
      </c>
      <c r="M43" s="8" t="s">
        <v>112</v>
      </c>
    </row>
    <row r="44" spans="2:13" ht="195" x14ac:dyDescent="0.25">
      <c r="B44" s="6">
        <v>2021</v>
      </c>
      <c r="C44" s="8" t="s">
        <v>204</v>
      </c>
      <c r="D44" s="23" t="s">
        <v>205</v>
      </c>
      <c r="E44" s="8" t="s">
        <v>206</v>
      </c>
      <c r="F44" s="8" t="s">
        <v>5</v>
      </c>
      <c r="G44" s="9">
        <v>1143361472</v>
      </c>
      <c r="H44" s="10" t="s">
        <v>36</v>
      </c>
      <c r="I44" s="11">
        <v>3000000</v>
      </c>
      <c r="J44" s="26" t="s">
        <v>207</v>
      </c>
      <c r="K44" s="15" t="s">
        <v>208</v>
      </c>
      <c r="L44" s="8" t="s">
        <v>14</v>
      </c>
      <c r="M44" s="8" t="s">
        <v>112</v>
      </c>
    </row>
    <row r="45" spans="2:13" ht="195" x14ac:dyDescent="0.25">
      <c r="B45" s="6">
        <v>2021</v>
      </c>
      <c r="C45" s="8" t="s">
        <v>209</v>
      </c>
      <c r="D45" s="23" t="s">
        <v>210</v>
      </c>
      <c r="E45" s="8" t="s">
        <v>189</v>
      </c>
      <c r="F45" s="8" t="s">
        <v>5</v>
      </c>
      <c r="G45" s="9">
        <v>9175535</v>
      </c>
      <c r="H45" s="10" t="s">
        <v>70</v>
      </c>
      <c r="I45" s="11">
        <v>3180000</v>
      </c>
      <c r="J45" s="26" t="s">
        <v>212</v>
      </c>
      <c r="K45" s="15" t="s">
        <v>211</v>
      </c>
      <c r="L45" s="8" t="s">
        <v>14</v>
      </c>
      <c r="M45" s="8" t="s">
        <v>112</v>
      </c>
    </row>
    <row r="46" spans="2:13" ht="195" x14ac:dyDescent="0.25">
      <c r="B46" s="6">
        <v>2021</v>
      </c>
      <c r="C46" s="8" t="s">
        <v>213</v>
      </c>
      <c r="D46" s="23" t="s">
        <v>218</v>
      </c>
      <c r="E46" s="8" t="s">
        <v>221</v>
      </c>
      <c r="F46" s="8" t="s">
        <v>5</v>
      </c>
      <c r="G46" s="9">
        <v>73569983</v>
      </c>
      <c r="H46" s="10" t="s">
        <v>15</v>
      </c>
      <c r="I46" s="11">
        <v>3180000</v>
      </c>
      <c r="J46" s="26" t="s">
        <v>219</v>
      </c>
      <c r="K46" s="15" t="s">
        <v>208</v>
      </c>
      <c r="L46" s="8" t="s">
        <v>14</v>
      </c>
      <c r="M46" s="8" t="s">
        <v>112</v>
      </c>
    </row>
    <row r="47" spans="2:13" ht="195" x14ac:dyDescent="0.25">
      <c r="B47" s="6">
        <v>2021</v>
      </c>
      <c r="C47" s="8" t="s">
        <v>214</v>
      </c>
      <c r="D47" s="23" t="s">
        <v>220</v>
      </c>
      <c r="E47" s="8" t="s">
        <v>221</v>
      </c>
      <c r="F47" s="8" t="s">
        <v>5</v>
      </c>
      <c r="G47" s="9">
        <v>9146556</v>
      </c>
      <c r="H47" s="10" t="s">
        <v>13</v>
      </c>
      <c r="I47" s="11">
        <v>3180000</v>
      </c>
      <c r="J47" s="26" t="s">
        <v>219</v>
      </c>
      <c r="K47" s="15" t="s">
        <v>208</v>
      </c>
      <c r="L47" s="8" t="s">
        <v>14</v>
      </c>
      <c r="M47" s="8" t="s">
        <v>112</v>
      </c>
    </row>
    <row r="48" spans="2:13" ht="195" x14ac:dyDescent="0.25">
      <c r="B48" s="6">
        <v>2021</v>
      </c>
      <c r="C48" s="8" t="s">
        <v>215</v>
      </c>
      <c r="D48" s="23" t="s">
        <v>222</v>
      </c>
      <c r="E48" s="8" t="s">
        <v>223</v>
      </c>
      <c r="F48" s="8" t="s">
        <v>5</v>
      </c>
      <c r="G48" s="9">
        <v>1102820222</v>
      </c>
      <c r="H48" s="10" t="s">
        <v>30</v>
      </c>
      <c r="I48" s="11">
        <v>3600000</v>
      </c>
      <c r="J48" s="26" t="s">
        <v>224</v>
      </c>
      <c r="K48" s="15" t="s">
        <v>208</v>
      </c>
      <c r="L48" s="8" t="s">
        <v>14</v>
      </c>
      <c r="M48" s="8" t="s">
        <v>112</v>
      </c>
    </row>
    <row r="49" spans="2:13" ht="195" x14ac:dyDescent="0.25">
      <c r="B49" s="6">
        <v>2021</v>
      </c>
      <c r="C49" s="8" t="s">
        <v>216</v>
      </c>
      <c r="D49" s="23" t="s">
        <v>225</v>
      </c>
      <c r="E49" s="8" t="s">
        <v>53</v>
      </c>
      <c r="F49" s="8" t="s">
        <v>5</v>
      </c>
      <c r="G49" s="9">
        <v>1047451563</v>
      </c>
      <c r="H49" s="10" t="s">
        <v>33</v>
      </c>
      <c r="I49" s="11">
        <v>3000000</v>
      </c>
      <c r="J49" s="26" t="s">
        <v>226</v>
      </c>
      <c r="K49" s="15" t="s">
        <v>208</v>
      </c>
      <c r="L49" s="8" t="s">
        <v>14</v>
      </c>
      <c r="M49" s="8" t="s">
        <v>112</v>
      </c>
    </row>
    <row r="50" spans="2:13" ht="195" x14ac:dyDescent="0.25">
      <c r="B50" s="6">
        <v>2021</v>
      </c>
      <c r="C50" s="8" t="s">
        <v>217</v>
      </c>
      <c r="D50" s="23" t="s">
        <v>227</v>
      </c>
      <c r="E50" s="8" t="s">
        <v>53</v>
      </c>
      <c r="F50" s="8" t="s">
        <v>5</v>
      </c>
      <c r="G50" s="9">
        <v>1047412776</v>
      </c>
      <c r="H50" s="10" t="s">
        <v>19</v>
      </c>
      <c r="I50" s="11">
        <v>3600000</v>
      </c>
      <c r="J50" s="26" t="s">
        <v>224</v>
      </c>
      <c r="K50" s="15" t="s">
        <v>208</v>
      </c>
      <c r="L50" s="8" t="s">
        <v>14</v>
      </c>
      <c r="M50" s="8" t="s">
        <v>112</v>
      </c>
    </row>
    <row r="51" spans="2:13" ht="195" x14ac:dyDescent="0.25">
      <c r="B51" s="6">
        <v>2021</v>
      </c>
      <c r="C51" s="8" t="s">
        <v>228</v>
      </c>
      <c r="D51" s="23" t="s">
        <v>240</v>
      </c>
      <c r="E51" s="8" t="s">
        <v>59</v>
      </c>
      <c r="F51" s="8" t="s">
        <v>5</v>
      </c>
      <c r="G51" s="9">
        <v>1047414578</v>
      </c>
      <c r="H51" s="10" t="s">
        <v>34</v>
      </c>
      <c r="I51" s="11">
        <v>3600000</v>
      </c>
      <c r="J51" s="26" t="s">
        <v>224</v>
      </c>
      <c r="K51" s="15" t="s">
        <v>208</v>
      </c>
      <c r="L51" s="8" t="s">
        <v>14</v>
      </c>
      <c r="M51" s="8" t="s">
        <v>112</v>
      </c>
    </row>
    <row r="52" spans="2:13" ht="195" x14ac:dyDescent="0.25">
      <c r="B52" s="6">
        <v>2021</v>
      </c>
      <c r="C52" s="8" t="s">
        <v>229</v>
      </c>
      <c r="D52" s="23" t="s">
        <v>241</v>
      </c>
      <c r="E52" s="8" t="s">
        <v>55</v>
      </c>
      <c r="F52" s="8" t="s">
        <v>5</v>
      </c>
      <c r="G52" s="9">
        <v>1143339508</v>
      </c>
      <c r="H52" s="10" t="s">
        <v>25</v>
      </c>
      <c r="I52" s="11">
        <v>3222000</v>
      </c>
      <c r="J52" s="26" t="s">
        <v>242</v>
      </c>
      <c r="K52" s="15" t="s">
        <v>208</v>
      </c>
      <c r="L52" s="8" t="s">
        <v>14</v>
      </c>
      <c r="M52" s="8" t="s">
        <v>112</v>
      </c>
    </row>
    <row r="53" spans="2:13" ht="195" x14ac:dyDescent="0.25">
      <c r="B53" s="6">
        <v>2021</v>
      </c>
      <c r="C53" s="8" t="s">
        <v>230</v>
      </c>
      <c r="D53" s="23" t="s">
        <v>243</v>
      </c>
      <c r="E53" s="8" t="s">
        <v>245</v>
      </c>
      <c r="F53" s="8" t="s">
        <v>5</v>
      </c>
      <c r="G53" s="9">
        <v>1047384435</v>
      </c>
      <c r="H53" s="10" t="s">
        <v>18</v>
      </c>
      <c r="I53" s="11">
        <v>3120000</v>
      </c>
      <c r="J53" s="26" t="s">
        <v>244</v>
      </c>
      <c r="K53" s="15" t="s">
        <v>208</v>
      </c>
      <c r="L53" s="8" t="s">
        <v>14</v>
      </c>
      <c r="M53" s="8" t="s">
        <v>112</v>
      </c>
    </row>
    <row r="54" spans="2:13" ht="195" x14ac:dyDescent="0.25">
      <c r="B54" s="6">
        <v>2021</v>
      </c>
      <c r="C54" s="8" t="s">
        <v>231</v>
      </c>
      <c r="D54" s="23" t="s">
        <v>246</v>
      </c>
      <c r="E54" s="8" t="s">
        <v>56</v>
      </c>
      <c r="F54" s="8" t="s">
        <v>5</v>
      </c>
      <c r="G54" s="9">
        <v>1128055840</v>
      </c>
      <c r="H54" s="10" t="s">
        <v>28</v>
      </c>
      <c r="I54" s="11">
        <v>3600000</v>
      </c>
      <c r="J54" s="26" t="s">
        <v>250</v>
      </c>
      <c r="K54" s="15" t="s">
        <v>249</v>
      </c>
      <c r="L54" s="8" t="s">
        <v>14</v>
      </c>
      <c r="M54" s="8" t="s">
        <v>112</v>
      </c>
    </row>
    <row r="55" spans="2:13" ht="195" x14ac:dyDescent="0.25">
      <c r="B55" s="6">
        <v>2021</v>
      </c>
      <c r="C55" s="8" t="s">
        <v>232</v>
      </c>
      <c r="D55" s="23" t="s">
        <v>247</v>
      </c>
      <c r="E55" s="8" t="s">
        <v>221</v>
      </c>
      <c r="F55" s="8" t="s">
        <v>5</v>
      </c>
      <c r="G55" s="9">
        <v>45481839</v>
      </c>
      <c r="H55" s="10" t="s">
        <v>22</v>
      </c>
      <c r="I55" s="11">
        <v>3004000</v>
      </c>
      <c r="J55" s="26" t="s">
        <v>248</v>
      </c>
      <c r="K55" s="15" t="s">
        <v>249</v>
      </c>
      <c r="L55" s="8" t="s">
        <v>14</v>
      </c>
      <c r="M55" s="8" t="s">
        <v>112</v>
      </c>
    </row>
    <row r="56" spans="2:13" ht="195" x14ac:dyDescent="0.25">
      <c r="B56" s="6">
        <v>2021</v>
      </c>
      <c r="C56" s="8" t="s">
        <v>233</v>
      </c>
      <c r="D56" s="23" t="s">
        <v>251</v>
      </c>
      <c r="E56" s="8" t="s">
        <v>63</v>
      </c>
      <c r="F56" s="8" t="s">
        <v>5</v>
      </c>
      <c r="G56" s="9">
        <v>1128048514</v>
      </c>
      <c r="H56" s="10" t="s">
        <v>42</v>
      </c>
      <c r="I56" s="11">
        <v>3004000</v>
      </c>
      <c r="J56" s="26" t="s">
        <v>248</v>
      </c>
      <c r="K56" s="15" t="s">
        <v>249</v>
      </c>
      <c r="L56" s="8" t="s">
        <v>14</v>
      </c>
      <c r="M56" s="8" t="s">
        <v>112</v>
      </c>
    </row>
    <row r="57" spans="2:13" ht="195" x14ac:dyDescent="0.25">
      <c r="B57" s="6">
        <v>2021</v>
      </c>
      <c r="C57" s="8" t="s">
        <v>237</v>
      </c>
      <c r="D57" s="23" t="s">
        <v>258</v>
      </c>
      <c r="E57" s="8" t="s">
        <v>55</v>
      </c>
      <c r="F57" s="8" t="s">
        <v>5</v>
      </c>
      <c r="G57" s="9">
        <v>1143343517</v>
      </c>
      <c r="H57" s="10" t="s">
        <v>253</v>
      </c>
      <c r="I57" s="11">
        <v>3000000</v>
      </c>
      <c r="J57" s="26">
        <v>3000000</v>
      </c>
      <c r="K57" s="15" t="s">
        <v>256</v>
      </c>
      <c r="L57" s="8" t="s">
        <v>14</v>
      </c>
      <c r="M57" s="8" t="s">
        <v>112</v>
      </c>
    </row>
    <row r="58" spans="2:13" ht="195" x14ac:dyDescent="0.25">
      <c r="B58" s="6">
        <v>2021</v>
      </c>
      <c r="C58" s="8" t="s">
        <v>236</v>
      </c>
      <c r="D58" s="23" t="s">
        <v>254</v>
      </c>
      <c r="E58" s="8" t="s">
        <v>189</v>
      </c>
      <c r="F58" s="8" t="s">
        <v>5</v>
      </c>
      <c r="G58" s="9">
        <v>1143375387</v>
      </c>
      <c r="H58" s="10" t="s">
        <v>255</v>
      </c>
      <c r="I58" s="11">
        <v>3500000</v>
      </c>
      <c r="J58" s="26">
        <v>3500000</v>
      </c>
      <c r="K58" s="15" t="s">
        <v>256</v>
      </c>
      <c r="L58" s="8" t="s">
        <v>14</v>
      </c>
      <c r="M58" s="8" t="s">
        <v>112</v>
      </c>
    </row>
    <row r="59" spans="2:13" ht="195" x14ac:dyDescent="0.25">
      <c r="B59" s="6">
        <v>2021</v>
      </c>
      <c r="C59" s="8" t="s">
        <v>234</v>
      </c>
      <c r="D59" s="23" t="s">
        <v>252</v>
      </c>
      <c r="E59" s="8" t="s">
        <v>53</v>
      </c>
      <c r="F59" s="8" t="s">
        <v>5</v>
      </c>
      <c r="G59" s="9">
        <v>45540098</v>
      </c>
      <c r="H59" s="10" t="s">
        <v>20</v>
      </c>
      <c r="I59" s="11">
        <v>4534000</v>
      </c>
      <c r="J59" s="26" t="s">
        <v>257</v>
      </c>
      <c r="K59" s="15" t="s">
        <v>249</v>
      </c>
      <c r="L59" s="8" t="s">
        <v>14</v>
      </c>
      <c r="M59" s="8" t="s">
        <v>112</v>
      </c>
    </row>
    <row r="60" spans="2:13" ht="195" x14ac:dyDescent="0.25">
      <c r="B60" s="6">
        <v>2021</v>
      </c>
      <c r="C60" s="8" t="s">
        <v>238</v>
      </c>
      <c r="D60" s="23" t="s">
        <v>261</v>
      </c>
      <c r="E60" s="8" t="s">
        <v>259</v>
      </c>
      <c r="F60" s="8" t="s">
        <v>5</v>
      </c>
      <c r="G60" s="9">
        <v>73199713</v>
      </c>
      <c r="H60" s="10" t="s">
        <v>260</v>
      </c>
      <c r="I60" s="11">
        <v>10000000</v>
      </c>
      <c r="J60" s="26">
        <v>10000000</v>
      </c>
      <c r="K60" s="15" t="s">
        <v>256</v>
      </c>
      <c r="L60" s="8" t="s">
        <v>14</v>
      </c>
      <c r="M60" s="8" t="s">
        <v>112</v>
      </c>
    </row>
    <row r="61" spans="2:13" ht="195" x14ac:dyDescent="0.25">
      <c r="B61" s="6">
        <v>2021</v>
      </c>
      <c r="C61" s="8" t="s">
        <v>239</v>
      </c>
      <c r="D61" s="23" t="s">
        <v>262</v>
      </c>
      <c r="E61" s="8" t="s">
        <v>53</v>
      </c>
      <c r="F61" s="8" t="s">
        <v>5</v>
      </c>
      <c r="G61" s="9">
        <v>73161918</v>
      </c>
      <c r="H61" s="10" t="s">
        <v>263</v>
      </c>
      <c r="I61" s="11">
        <v>2500000</v>
      </c>
      <c r="J61" s="26">
        <v>2500000</v>
      </c>
      <c r="K61" s="15" t="s">
        <v>256</v>
      </c>
      <c r="L61" s="8" t="s">
        <v>14</v>
      </c>
      <c r="M61" s="8" t="s">
        <v>112</v>
      </c>
    </row>
    <row r="62" spans="2:13" ht="195" x14ac:dyDescent="0.25">
      <c r="B62" s="6">
        <v>2021</v>
      </c>
      <c r="C62" s="8" t="s">
        <v>264</v>
      </c>
      <c r="D62" s="23" t="s">
        <v>265</v>
      </c>
      <c r="E62" s="8" t="s">
        <v>266</v>
      </c>
      <c r="F62" s="8" t="s">
        <v>267</v>
      </c>
      <c r="G62" s="9" t="s">
        <v>268</v>
      </c>
      <c r="H62" s="10" t="s">
        <v>46</v>
      </c>
      <c r="I62" s="11">
        <v>32314159</v>
      </c>
      <c r="J62" s="26" t="s">
        <v>269</v>
      </c>
      <c r="K62" s="15" t="s">
        <v>270</v>
      </c>
      <c r="L62" s="8" t="s">
        <v>14</v>
      </c>
      <c r="M62" s="8" t="s">
        <v>112</v>
      </c>
    </row>
    <row r="63" spans="2:13" ht="63" customHeight="1" x14ac:dyDescent="0.25">
      <c r="B63" s="6">
        <v>2021</v>
      </c>
      <c r="C63" s="8" t="s">
        <v>278</v>
      </c>
      <c r="D63" s="4" t="s">
        <v>300</v>
      </c>
      <c r="E63" s="8" t="s">
        <v>266</v>
      </c>
      <c r="F63" s="8" t="s">
        <v>267</v>
      </c>
      <c r="G63" s="9">
        <v>900913106</v>
      </c>
      <c r="H63" s="10" t="s">
        <v>45</v>
      </c>
      <c r="I63" s="9">
        <v>248671800</v>
      </c>
      <c r="J63" s="26" t="s">
        <v>299</v>
      </c>
      <c r="K63" s="15" t="s">
        <v>298</v>
      </c>
      <c r="L63" s="8" t="s">
        <v>14</v>
      </c>
      <c r="M63" s="8" t="s">
        <v>112</v>
      </c>
    </row>
    <row r="64" spans="2:13" ht="195" x14ac:dyDescent="0.25">
      <c r="B64" s="6">
        <v>2021</v>
      </c>
      <c r="C64" s="8" t="s">
        <v>293</v>
      </c>
      <c r="D64" s="23" t="s">
        <v>285</v>
      </c>
      <c r="E64" s="8" t="s">
        <v>266</v>
      </c>
      <c r="F64" s="8" t="s">
        <v>274</v>
      </c>
      <c r="G64" s="9" t="s">
        <v>294</v>
      </c>
      <c r="H64" s="10" t="s">
        <v>271</v>
      </c>
      <c r="I64" s="11">
        <v>10600000</v>
      </c>
      <c r="J64" s="26">
        <v>10600000</v>
      </c>
      <c r="K64" s="15" t="s">
        <v>295</v>
      </c>
      <c r="L64" s="8" t="s">
        <v>14</v>
      </c>
      <c r="M64" s="8" t="s">
        <v>112</v>
      </c>
    </row>
    <row r="65" spans="2:13" ht="195" x14ac:dyDescent="0.25">
      <c r="B65" s="6">
        <v>2021</v>
      </c>
      <c r="C65" s="8" t="s">
        <v>284</v>
      </c>
      <c r="D65" s="23" t="s">
        <v>286</v>
      </c>
      <c r="E65" s="8" t="s">
        <v>266</v>
      </c>
      <c r="F65" s="8" t="s">
        <v>274</v>
      </c>
      <c r="G65" s="9">
        <v>900124377</v>
      </c>
      <c r="H65" s="10" t="s">
        <v>272</v>
      </c>
      <c r="I65" s="28">
        <v>12605042</v>
      </c>
      <c r="J65" s="28">
        <v>12605042</v>
      </c>
      <c r="K65" s="15" t="s">
        <v>283</v>
      </c>
      <c r="L65" s="8" t="s">
        <v>14</v>
      </c>
      <c r="M65" s="8" t="s">
        <v>112</v>
      </c>
    </row>
    <row r="66" spans="2:13" ht="188.25" customHeight="1" x14ac:dyDescent="0.25">
      <c r="B66" s="6">
        <v>2021</v>
      </c>
      <c r="C66" s="8" t="s">
        <v>279</v>
      </c>
      <c r="D66" s="4" t="s">
        <v>280</v>
      </c>
      <c r="E66" s="8" t="s">
        <v>277</v>
      </c>
      <c r="F66" s="8" t="s">
        <v>274</v>
      </c>
      <c r="G66" s="9">
        <v>901244862</v>
      </c>
      <c r="H66" s="10" t="s">
        <v>273</v>
      </c>
      <c r="I66" s="26" t="s">
        <v>281</v>
      </c>
      <c r="J66" s="26" t="s">
        <v>281</v>
      </c>
      <c r="K66" s="27" t="s">
        <v>282</v>
      </c>
      <c r="L66" s="8" t="s">
        <v>14</v>
      </c>
      <c r="M66" s="8" t="s">
        <v>112</v>
      </c>
    </row>
    <row r="67" spans="2:13" ht="195" x14ac:dyDescent="0.25">
      <c r="B67" s="6">
        <v>2021</v>
      </c>
      <c r="C67" s="8" t="s">
        <v>288</v>
      </c>
      <c r="D67" s="23" t="s">
        <v>287</v>
      </c>
      <c r="E67" s="8" t="s">
        <v>276</v>
      </c>
      <c r="F67" s="8" t="s">
        <v>275</v>
      </c>
      <c r="G67" s="9" t="s">
        <v>290</v>
      </c>
      <c r="H67" s="10" t="s">
        <v>289</v>
      </c>
      <c r="I67" s="11" t="s">
        <v>291</v>
      </c>
      <c r="J67" s="26" t="s">
        <v>291</v>
      </c>
      <c r="K67" s="15" t="s">
        <v>292</v>
      </c>
      <c r="L67" s="8" t="s">
        <v>14</v>
      </c>
      <c r="M67" s="8" t="s">
        <v>112</v>
      </c>
    </row>
    <row r="68" spans="2:13" ht="195" x14ac:dyDescent="0.25">
      <c r="B68" s="6">
        <v>2021</v>
      </c>
      <c r="C68" s="6" t="s">
        <v>235</v>
      </c>
      <c r="D68" s="23" t="s">
        <v>297</v>
      </c>
      <c r="E68" s="8" t="s">
        <v>54</v>
      </c>
      <c r="F68" s="8" t="s">
        <v>5</v>
      </c>
      <c r="G68" s="10" t="s">
        <v>68</v>
      </c>
      <c r="H68" s="10" t="s">
        <v>23</v>
      </c>
      <c r="I68" s="21">
        <v>2000000</v>
      </c>
      <c r="J68" s="11">
        <v>2000000</v>
      </c>
      <c r="K68" s="12" t="s">
        <v>296</v>
      </c>
      <c r="L68" s="8" t="s">
        <v>7</v>
      </c>
      <c r="M68" s="8" t="s">
        <v>113</v>
      </c>
    </row>
  </sheetData>
  <mergeCells count="1">
    <mergeCell ref="B1:M2"/>
  </mergeCells>
  <phoneticPr fontId="10" type="noConversion"/>
  <hyperlinks>
    <hyperlink ref="D38" r:id="rId1" xr:uid="{82393752-6DE0-4BC4-BC6A-E30E3E975E94}"/>
    <hyperlink ref="D30" r:id="rId2" xr:uid="{D832E7BF-A573-44C4-9C99-65CFD8963928}"/>
    <hyperlink ref="D36" r:id="rId3" xr:uid="{FD736BB9-0D41-4F79-8726-92AF1BE7A460}"/>
    <hyperlink ref="D35" r:id="rId4" xr:uid="{DDED2476-EC9D-4AA2-A841-24D1ED86E356}"/>
    <hyperlink ref="D33" r:id="rId5" xr:uid="{9B92811C-7E07-4A2A-9F0A-84D103D8301C}"/>
    <hyperlink ref="D34" r:id="rId6" xr:uid="{11933908-DB07-4EE2-98BC-970B804DE65F}"/>
    <hyperlink ref="D39" r:id="rId7" xr:uid="{CFCCF23C-6401-4E6E-A4FD-474F83B2F4A0}"/>
    <hyperlink ref="D5" r:id="rId8" xr:uid="{BEBD38C8-74FC-4247-A4C0-F378D22B98FA}"/>
    <hyperlink ref="D24" r:id="rId9" xr:uid="{36AFEC5E-31A5-4446-957B-AD847AD327CF}"/>
    <hyperlink ref="D21" r:id="rId10" xr:uid="{7CB00E7F-D986-4731-81F3-4A6D65AC05BC}"/>
    <hyperlink ref="D10" r:id="rId11" xr:uid="{A9A5AF20-992E-4D2E-A951-F0708EA3C8E1}"/>
    <hyperlink ref="D7" r:id="rId12" xr:uid="{8B4865EE-921B-4DAB-A8A7-13CA6846EDAB}"/>
    <hyperlink ref="D29" r:id="rId13" xr:uid="{8918755E-B255-4904-B817-835BD7DA939A}"/>
    <hyperlink ref="D14" r:id="rId14" display="https://www.secop.gov.co/CO1ContractsManagement/Tendering/ProcurementContractEdit/View?docUniqueIdentifier=CO1.PCCNTR.2411971&amp;prevCtxUrl=https%3a%2f%2fwww.secop.gov.co%2fCO1ContractsManagement%2fTendering%2fProcurementContractManagement%2fIndex&amp;prevCtxLbl=Contratos+" xr:uid="{35BF4FE0-C404-4DB0-95D6-BE355E90950B}"/>
    <hyperlink ref="D40" r:id="rId15" xr:uid="{C86B7E85-597F-4584-B362-AD43F7FC9568}"/>
    <hyperlink ref="D41" r:id="rId16" xr:uid="{B910BF38-F8B1-4978-A505-2D097CE9A150}"/>
    <hyperlink ref="D42" r:id="rId17" xr:uid="{117E9B6D-8FB0-4F20-AF73-CA6D30C215E7}"/>
    <hyperlink ref="D43" r:id="rId18" xr:uid="{542D9D05-42FC-4C71-B588-9E1863D20017}"/>
    <hyperlink ref="D44" r:id="rId19" xr:uid="{C05ACD5E-424A-4C63-80BF-9E208E7DFB14}"/>
    <hyperlink ref="D45" r:id="rId20" xr:uid="{4509D282-345E-40B3-A4BE-F0E294FD8DA1}"/>
    <hyperlink ref="D46" r:id="rId21" xr:uid="{55FC03D1-D19F-4A61-84EA-E56DDF62E761}"/>
    <hyperlink ref="D47" r:id="rId22" xr:uid="{04BD13C8-E932-4F43-A276-1D0712AF023F}"/>
    <hyperlink ref="D48" r:id="rId23" xr:uid="{1693541D-853A-4876-8A6E-393016252253}"/>
    <hyperlink ref="D49" r:id="rId24" xr:uid="{A8622946-A2C5-4E40-B384-17DDFCC54167}"/>
    <hyperlink ref="D50" r:id="rId25" xr:uid="{310F3C3E-1896-47D3-B175-8E081D99272F}"/>
    <hyperlink ref="D51" r:id="rId26" xr:uid="{8930AB34-024D-45FA-BDAE-CCDFF7832CA5}"/>
    <hyperlink ref="D52" r:id="rId27" xr:uid="{E45C2CE0-47B8-492E-B989-56EA0DE816FF}"/>
    <hyperlink ref="D53" r:id="rId28" xr:uid="{69811855-22BB-4947-8A4A-360E83AE93DB}"/>
    <hyperlink ref="D54" r:id="rId29" xr:uid="{7221AB73-B022-431D-B589-2976F13DE4C8}"/>
    <hyperlink ref="D55" r:id="rId30" xr:uid="{CE39DCB5-D6AE-4ABD-BCE0-0156E5ED98DF}"/>
    <hyperlink ref="D56" r:id="rId31" xr:uid="{08F872CC-FE6D-45BB-9DF6-5607626AB08A}"/>
    <hyperlink ref="D59" r:id="rId32" xr:uid="{04D90AB2-98E6-4AE7-A756-BE61792DD20B}"/>
    <hyperlink ref="D58" r:id="rId33" xr:uid="{3750F630-11D9-4D43-9BF0-AF8275AD09BB}"/>
    <hyperlink ref="D57" r:id="rId34" xr:uid="{4B094D3A-A1B1-41E5-A70A-7AC0A71091DA}"/>
    <hyperlink ref="D60" r:id="rId35" xr:uid="{CD91233B-1C12-4D9F-AFCF-B84FC7917802}"/>
    <hyperlink ref="D61" r:id="rId36" xr:uid="{A72E4383-6856-49FB-9BEA-E5E2DAE5D915}"/>
    <hyperlink ref="D62" r:id="rId37" xr:uid="{D9156488-2092-4024-B1E0-B0FCD98AA5A9}"/>
    <hyperlink ref="D66" r:id="rId38" xr:uid="{7CD72170-F558-4515-8E59-69C6EC253BFC}"/>
    <hyperlink ref="D64" r:id="rId39" xr:uid="{54422657-7831-4763-8E59-FF013F212124}"/>
    <hyperlink ref="D65" r:id="rId40" xr:uid="{C24E74A9-BE2C-4160-B5A8-47908E479164}"/>
    <hyperlink ref="D67" r:id="rId41" xr:uid="{70C5883F-304F-4F48-A514-F3216CA837A9}"/>
    <hyperlink ref="D68" r:id="rId42" xr:uid="{683D5190-F117-4344-BD5E-DCC1D461115B}"/>
    <hyperlink ref="D63" r:id="rId43" xr:uid="{1F345B5B-2D81-4425-B8BE-44D7A60A68C9}"/>
  </hyperlinks>
  <pageMargins left="0.7" right="0.7" top="0.75" bottom="0.75" header="0.3" footer="0.3"/>
  <pageSetup paperSize="9" orientation="portrait" r:id="rId4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PRESTACIÓN DE SERVICIOS 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icultur</dc:creator>
  <cp:lastModifiedBy>LENOVO</cp:lastModifiedBy>
  <dcterms:created xsi:type="dcterms:W3CDTF">2020-01-27T19:37:35Z</dcterms:created>
  <dcterms:modified xsi:type="dcterms:W3CDTF">2022-03-22T23:26:42Z</dcterms:modified>
</cp:coreProperties>
</file>